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650" windowHeight="7275" activeTab="0"/>
  </bookViews>
  <sheets>
    <sheet name="Figure5_1" sheetId="1" r:id="rId1"/>
    <sheet name="Figure5_2" sheetId="2" r:id="rId2"/>
    <sheet name="Figure5_3" sheetId="3" r:id="rId3"/>
    <sheet name="Figure5_4" sheetId="4" r:id="rId4"/>
    <sheet name="Figure5_5" sheetId="5" r:id="rId5"/>
    <sheet name="Figure5_6" sheetId="6" r:id="rId6"/>
    <sheet name="Figure5_7" sheetId="7" r:id="rId7"/>
    <sheet name="Figure5_8" sheetId="8" r:id="rId8"/>
    <sheet name="Figure5_9" sheetId="9" r:id="rId9"/>
    <sheet name="Figure5_10" sheetId="10" r:id="rId10"/>
    <sheet name="Table5_1" sheetId="11" r:id="rId11"/>
    <sheet name="Table5_2" sheetId="12" r:id="rId12"/>
    <sheet name="Labels5" sheetId="13" r:id="rId13"/>
    <sheet name="Data5" sheetId="14" r:id="rId14"/>
  </sheets>
  <definedNames/>
  <calcPr fullCalcOnLoad="1"/>
</workbook>
</file>

<file path=xl/sharedStrings.xml><?xml version="1.0" encoding="utf-8"?>
<sst xmlns="http://schemas.openxmlformats.org/spreadsheetml/2006/main" count="6404" uniqueCount="3003">
  <si>
    <t>Director of Greater Manchester Jewish Social Services</t>
  </si>
  <si>
    <t>Patsy Calton</t>
  </si>
  <si>
    <t>Wymondham College</t>
  </si>
  <si>
    <t>BsC Bio-chemistry</t>
  </si>
  <si>
    <t>Andrew Bennett MP</t>
  </si>
  <si>
    <t>Hulme Grammar School</t>
  </si>
  <si>
    <t>Birmingham</t>
  </si>
  <si>
    <t>Ian Stewart MP</t>
  </si>
  <si>
    <t>Irlam High School</t>
  </si>
  <si>
    <t>Manchester Metropolitan University</t>
  </si>
  <si>
    <t>Mphil Management of change in progress</t>
  </si>
  <si>
    <t>Officer, Transport and General Workers Union</t>
  </si>
  <si>
    <t>Andrew Stunnel</t>
  </si>
  <si>
    <t>Surbiton grammar School</t>
  </si>
  <si>
    <t>Manchester &amp; Kingston &amp; Liverpool Polytechnics</t>
  </si>
  <si>
    <t>Architechtural assistant</t>
  </si>
  <si>
    <t>Jim Dobbin MP</t>
  </si>
  <si>
    <t>St Columba's High School</t>
  </si>
  <si>
    <t>Napier College, Edinburgh</t>
  </si>
  <si>
    <t>NHS microbiologist</t>
  </si>
  <si>
    <t>Andrew Burnham</t>
  </si>
  <si>
    <t>St Aelreds RC High School</t>
  </si>
  <si>
    <t>Fitzwilliam College, Cambridge</t>
  </si>
  <si>
    <t>Rt Hon Ian McCartney</t>
  </si>
  <si>
    <t>Lenzie Academy</t>
  </si>
  <si>
    <t>Langside College</t>
  </si>
  <si>
    <t>Labour party employee</t>
  </si>
  <si>
    <t>Graham Stringer MP</t>
  </si>
  <si>
    <t>Moston Brook High School</t>
  </si>
  <si>
    <t>Chairman of Manchester Airport</t>
  </si>
  <si>
    <t>Tony Lloyd MP</t>
  </si>
  <si>
    <t>Stretford Grammar School</t>
  </si>
  <si>
    <t>Nottingham</t>
  </si>
  <si>
    <t>Rt Hon Gerald Kaufman MP</t>
  </si>
  <si>
    <t>Leeds Grammar School</t>
  </si>
  <si>
    <t>Keith Bradley MP</t>
  </si>
  <si>
    <t>Bishop Vesey's Grammar School, Sutton</t>
  </si>
  <si>
    <t>Health sevice manager</t>
  </si>
  <si>
    <t>Phil Woolas</t>
  </si>
  <si>
    <t>Nelson Grammar School</t>
  </si>
  <si>
    <t>Director of communications GMB</t>
  </si>
  <si>
    <t>Rt Hon Michael Meacher MP</t>
  </si>
  <si>
    <t>Berkhamstead School</t>
  </si>
  <si>
    <t>New College, Oxford</t>
  </si>
  <si>
    <t>Lorna Fitzsimons MP</t>
  </si>
  <si>
    <t>wardle High School</t>
  </si>
  <si>
    <t>Loughborough College of Art and Design</t>
  </si>
  <si>
    <t>NUS president</t>
  </si>
  <si>
    <t>Hazel Blears MP</t>
  </si>
  <si>
    <t>wardley Grammar School</t>
  </si>
  <si>
    <t>Trent Polytechnic &amp; Chester College of Law</t>
  </si>
  <si>
    <t>James Purnell</t>
  </si>
  <si>
    <t>Oxford</t>
  </si>
  <si>
    <t>Strategy consultant</t>
  </si>
  <si>
    <t>Anne Coffey MP</t>
  </si>
  <si>
    <t>Nairn Academy, &amp; Bodmin Grammar School</t>
  </si>
  <si>
    <t>Manchester , &amp; Walsall College of Education</t>
  </si>
  <si>
    <t>Social worker</t>
  </si>
  <si>
    <t>Beverley Hughes MP</t>
  </si>
  <si>
    <t>Ellesmere Port Grammar School</t>
  </si>
  <si>
    <t>Manchester, &amp; Liverpool</t>
  </si>
  <si>
    <t>Lecturer in social work</t>
  </si>
  <si>
    <t>Neil Turner MP</t>
  </si>
  <si>
    <t>Carlisle Grammar School</t>
  </si>
  <si>
    <t>Operations manager</t>
  </si>
  <si>
    <t>Terry Lewis MP</t>
  </si>
  <si>
    <t>Our Lady of Mount Carmel (RC) Secondary School</t>
  </si>
  <si>
    <t>Power station engineer</t>
  </si>
  <si>
    <t>Paul Goggins MP</t>
  </si>
  <si>
    <t>St Bede's (Catholic) Grammar School</t>
  </si>
  <si>
    <t>Manchester, &amp; Manchester Polytechnic</t>
  </si>
  <si>
    <t>National director, Church Action Against Poverty</t>
  </si>
  <si>
    <t>Merseyside</t>
  </si>
  <si>
    <t>Frank Field MP</t>
  </si>
  <si>
    <t>St Clement Dane's Grammar School</t>
  </si>
  <si>
    <t>Joe Benton MP</t>
  </si>
  <si>
    <t>St Momica's RC School &amp; Bootle Technical College</t>
  </si>
  <si>
    <t>Personnel Officer</t>
  </si>
  <si>
    <t>Claire Curtis-Thomas MP</t>
  </si>
  <si>
    <t xml:space="preserve">Mynyddbach Comprehensive School </t>
  </si>
  <si>
    <t>University College, Cardiff &amp; Aston</t>
  </si>
  <si>
    <t>Mechanical engineer</t>
  </si>
  <si>
    <t>George Howarth MP</t>
  </si>
  <si>
    <t>Huyton Secondary School</t>
  </si>
  <si>
    <t>Engineer and lecturer</t>
  </si>
  <si>
    <t>Eddie O'Hara MP</t>
  </si>
  <si>
    <t>Liverpool Collegiate school</t>
  </si>
  <si>
    <t>Magdalen College, Oxford</t>
  </si>
  <si>
    <t>Maria Eagle MP</t>
  </si>
  <si>
    <t>Formby High School</t>
  </si>
  <si>
    <t xml:space="preserve">Pembroke College  </t>
  </si>
  <si>
    <t>Author</t>
  </si>
  <si>
    <t>Louise Ellman MP</t>
  </si>
  <si>
    <t>Manchester High School for Girls</t>
  </si>
  <si>
    <t>Hull, York</t>
  </si>
  <si>
    <t>Peter Kilfoyle MP</t>
  </si>
  <si>
    <t>St Edwards College</t>
  </si>
  <si>
    <t>Christ's College, Liverpool</t>
  </si>
  <si>
    <t>Jane Kennedy MP</t>
  </si>
  <si>
    <t>Haughton Comprehensive School</t>
  </si>
  <si>
    <t xml:space="preserve">Liverpool </t>
  </si>
  <si>
    <t>Child care officer</t>
  </si>
  <si>
    <t>Robert Wareing MP</t>
  </si>
  <si>
    <t>Alsop High School, Liverpool</t>
  </si>
  <si>
    <t>Linda Gilroy MP</t>
  </si>
  <si>
    <t>Stirling High School</t>
  </si>
  <si>
    <t>Edinburgh &amp; Strathclyde</t>
  </si>
  <si>
    <t>Regional manager, Gas Consumers Council</t>
  </si>
  <si>
    <t>Gary Streeter MP</t>
  </si>
  <si>
    <t>Tiverton Gramar School</t>
  </si>
  <si>
    <t>London University</t>
  </si>
  <si>
    <t>Partner in a Plymouth law firm</t>
  </si>
  <si>
    <t>Richard Younger-Ross</t>
  </si>
  <si>
    <t>Walton-on-Thames Secondary</t>
  </si>
  <si>
    <t>Angela Browning MP</t>
  </si>
  <si>
    <t>Lab share 2001</t>
  </si>
  <si>
    <t>Constituency</t>
  </si>
  <si>
    <t>Low Qualifications</t>
  </si>
  <si>
    <t>Figure 3.4</t>
  </si>
  <si>
    <t>Figure 5.1</t>
  </si>
  <si>
    <t>Figure 5.2</t>
  </si>
  <si>
    <t>Figure 5.3</t>
  </si>
  <si>
    <t>Figure 5.4</t>
  </si>
  <si>
    <t>Figure 5.5</t>
  </si>
  <si>
    <t>Figure 5.6</t>
  </si>
  <si>
    <t>Figure 5.8</t>
  </si>
  <si>
    <t>Figure 5.9</t>
  </si>
  <si>
    <t>Figure 5.10</t>
  </si>
  <si>
    <t>Area #</t>
  </si>
  <si>
    <t>Area name</t>
  </si>
  <si>
    <t>Lab 97</t>
  </si>
  <si>
    <t>Vote share</t>
  </si>
  <si>
    <t>Army officer</t>
  </si>
  <si>
    <t>David Tredinnick MP</t>
  </si>
  <si>
    <t>Buisness</t>
  </si>
  <si>
    <t>Buisnessman</t>
  </si>
  <si>
    <t>Rt Hon Stephen Dorrell MP</t>
  </si>
  <si>
    <t xml:space="preserve">Uppingham School </t>
  </si>
  <si>
    <t>Brasenose College, Oxford.</t>
  </si>
  <si>
    <t>Company chairman</t>
  </si>
  <si>
    <t>Edward Garnier</t>
  </si>
  <si>
    <t>Jesus College &amp; The College of Law</t>
  </si>
  <si>
    <t>Keith Vaz MP</t>
  </si>
  <si>
    <t>Latymer Upper (direct grant) School</t>
  </si>
  <si>
    <t>Caius College, Cambridge</t>
  </si>
  <si>
    <t>Barristor</t>
  </si>
  <si>
    <t>Jim Marshall MP</t>
  </si>
  <si>
    <t>Sheffield City Grammar School</t>
  </si>
  <si>
    <t>Patricia Hewitt MP</t>
  </si>
  <si>
    <t>Church of England girls Grammar School, Canberra</t>
  </si>
  <si>
    <t xml:space="preserve">Australian National University, Newnham College, </t>
  </si>
  <si>
    <t>Deputy director IPPR</t>
  </si>
  <si>
    <t>Andrew Reed MP</t>
  </si>
  <si>
    <t>Longslade Community College</t>
  </si>
  <si>
    <t>David Taylor MP</t>
  </si>
  <si>
    <t>Local Grammar School</t>
  </si>
  <si>
    <t>Leicester &amp; Lanchester Polytechnics</t>
  </si>
  <si>
    <t>BA Maths and Computing</t>
  </si>
  <si>
    <t>Lincolnshire</t>
  </si>
  <si>
    <t>Mark Simmonds</t>
  </si>
  <si>
    <t>Worksop College, Nottingham</t>
  </si>
  <si>
    <t>Trent</t>
  </si>
  <si>
    <t>Urban Estate Surveying</t>
  </si>
  <si>
    <t>Business adviser</t>
  </si>
  <si>
    <t>Ian Cawsey MP</t>
  </si>
  <si>
    <t>Wintringham School</t>
  </si>
  <si>
    <t>South of Scotland Agricultural College</t>
  </si>
  <si>
    <t>National Certificate of Agriculture</t>
  </si>
  <si>
    <t>computer systems analyst</t>
  </si>
  <si>
    <t>Shona McIsaac MP</t>
  </si>
  <si>
    <t>Barne Barton Secondary Modern &amp; Damerel High School</t>
  </si>
  <si>
    <t>BSc Geography</t>
  </si>
  <si>
    <t>Edward Leigh MP</t>
  </si>
  <si>
    <t>Oratory RC School</t>
  </si>
  <si>
    <t xml:space="preserve">Durham    </t>
  </si>
  <si>
    <t>barrister</t>
  </si>
  <si>
    <t>Quentin Davies MP</t>
  </si>
  <si>
    <t>Quaker Public School</t>
  </si>
  <si>
    <t>Austin Mitchell MP</t>
  </si>
  <si>
    <t>Manchester &amp; Nuffield College, Oxford</t>
  </si>
  <si>
    <t>Gillian Merron MP</t>
  </si>
  <si>
    <t>Wanstead High School</t>
  </si>
  <si>
    <t>Union official (UNISON)</t>
  </si>
  <si>
    <t>Sir Peter Tapsell MP</t>
  </si>
  <si>
    <t>North Swindon</t>
  </si>
  <si>
    <t xml:space="preserve">North Wiltshire </t>
  </si>
  <si>
    <t>Salisbury</t>
  </si>
  <si>
    <t xml:space="preserve">South Swindon </t>
  </si>
  <si>
    <t>Westbury</t>
  </si>
  <si>
    <t>Bromsgrove</t>
  </si>
  <si>
    <t>Leominster</t>
  </si>
  <si>
    <t xml:space="preserve">Mid Worcestershire </t>
  </si>
  <si>
    <t>Redditch</t>
  </si>
  <si>
    <t xml:space="preserve">West Worcestershire </t>
  </si>
  <si>
    <t>Worcester</t>
  </si>
  <si>
    <t>Wyre Forest</t>
  </si>
  <si>
    <t>Aberavon</t>
  </si>
  <si>
    <t>Alyn and Deeside</t>
  </si>
  <si>
    <t>Blaenau Gwent</t>
  </si>
  <si>
    <t>Brecon and Radnorshire</t>
  </si>
  <si>
    <t>Bridgend</t>
  </si>
  <si>
    <t>Caernarfon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</si>
  <si>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</si>
  <si>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</si>
  <si>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</si>
  <si>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</si>
  <si>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</si>
  <si>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</si>
  <si>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</si>
  <si>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</si>
  <si>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</si>
  <si>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</si>
  <si>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Conwy</t>
  </si>
  <si>
    <t>Cynon Valley</t>
  </si>
  <si>
    <t>Delyn</t>
  </si>
  <si>
    <t>Gower</t>
  </si>
  <si>
    <t>Islwyn</t>
  </si>
  <si>
    <t>Llanelli</t>
  </si>
  <si>
    <t>Meirionnydd Nant Conwy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</si>
  <si>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</si>
  <si>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</si>
  <si>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</si>
  <si>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</si>
  <si>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</si>
  <si>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</si>
  <si>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</si>
  <si>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</si>
  <si>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</si>
  <si>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</si>
  <si>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</si>
  <si>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</si>
  <si>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</si>
  <si>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</si>
  <si>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</si>
  <si>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</si>
  <si>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Mon</t>
  </si>
  <si>
    <t>Aberdeen Central</t>
  </si>
  <si>
    <t>Aberdeen North</t>
  </si>
  <si>
    <t>Aberdeen South</t>
  </si>
  <si>
    <t>Airdrie and Shotts</t>
  </si>
  <si>
    <t>Angus</t>
  </si>
  <si>
    <t>Argyll and Bute</t>
  </si>
  <si>
    <t>Ayr</t>
  </si>
  <si>
    <t>Banff and Buchan</t>
  </si>
  <si>
    <t>Caithness, Sutherland and Easter Ross</t>
  </si>
  <si>
    <t>Carrick, Cumnock and Doon Valley</t>
  </si>
  <si>
    <t xml:space="preserve">Central Fife </t>
  </si>
  <si>
    <t>Clydebank and Milngavie</t>
  </si>
  <si>
    <t>Clydesdale</t>
  </si>
  <si>
    <t>Coatbridge and Chryston</t>
  </si>
  <si>
    <t>Cumbernauld and Kilsyth</t>
  </si>
  <si>
    <t>Cunninghame North</t>
  </si>
  <si>
    <t>Cunninghame South</t>
  </si>
  <si>
    <t>Dumbarton</t>
  </si>
  <si>
    <t>Dumfries</t>
  </si>
  <si>
    <t>Dundee East</t>
  </si>
  <si>
    <t>Dundee West</t>
  </si>
  <si>
    <t>Dunfermline East</t>
  </si>
  <si>
    <t>Dunfermline West</t>
  </si>
  <si>
    <t>East Kilbride</t>
  </si>
  <si>
    <t>East Lothian</t>
  </si>
  <si>
    <t>Eastwood</t>
  </si>
  <si>
    <t>Edinburgh Central</t>
  </si>
  <si>
    <t>Edinburgh East and Musselburgh</t>
  </si>
  <si>
    <t>Edinburgh North and Leith</t>
  </si>
  <si>
    <t>Edinburgh Pentlands</t>
  </si>
  <si>
    <t>Edinburgh South</t>
  </si>
  <si>
    <t>Edinburgh West</t>
  </si>
  <si>
    <t>Falkirk East</t>
  </si>
  <si>
    <t>Falkirk West</t>
  </si>
  <si>
    <t>Galloway and Upper Nithsdale</t>
  </si>
  <si>
    <t>Glasgow Anniesland</t>
  </si>
  <si>
    <t>Glasgow Baillieston</t>
  </si>
  <si>
    <t>Glasgow Cathcart</t>
  </si>
  <si>
    <t>Glasgow Govan</t>
  </si>
  <si>
    <t>Glasgow Kelvin</t>
  </si>
  <si>
    <t>Glasgow Maryhill</t>
  </si>
  <si>
    <t>Glasgow Pollok</t>
  </si>
  <si>
    <t>Glasgow Rutherglen</t>
  </si>
  <si>
    <t>Glasgow Shettleston</t>
  </si>
  <si>
    <t>Glasgow Springburn</t>
  </si>
  <si>
    <t>Gordon</t>
  </si>
  <si>
    <t>Greenock and Inverclyde</t>
  </si>
  <si>
    <t>Hamilton North and Bellshill</t>
  </si>
  <si>
    <t>Hamilton South</t>
  </si>
  <si>
    <t>Inverness East, Nairn and Lochaber</t>
  </si>
  <si>
    <t>Kilmarnock and Loudoun</t>
  </si>
  <si>
    <t>Kirkaldy</t>
  </si>
  <si>
    <t>Linlithgow</t>
  </si>
  <si>
    <t>Livingston</t>
  </si>
  <si>
    <t>Midlothian</t>
  </si>
  <si>
    <t>Moray</t>
  </si>
  <si>
    <t>Motherwell and Wishaw</t>
  </si>
  <si>
    <t xml:space="preserve">North East Fife </t>
  </si>
  <si>
    <t xml:space="preserve">North Tayside </t>
  </si>
  <si>
    <t>Ochil</t>
  </si>
  <si>
    <t>Orkney and Shetland</t>
  </si>
  <si>
    <t>Paisley North</t>
  </si>
  <si>
    <t>Paisley South</t>
  </si>
  <si>
    <t>Perth</t>
  </si>
  <si>
    <t>Ross, Skye and Inverness West</t>
  </si>
  <si>
    <t>Roxburgh and Berwickshire</t>
  </si>
  <si>
    <t>Stirling</t>
  </si>
  <si>
    <t>Strathkelvin and Bearsden</t>
  </si>
  <si>
    <t>Tweedale, Ettrick and Lauderdale</t>
  </si>
  <si>
    <t>West Aberdeenshire and Kincardine</t>
  </si>
  <si>
    <t xml:space="preserve">West Renfrewshire </t>
  </si>
  <si>
    <t>Western Isles</t>
  </si>
  <si>
    <t>con1997</t>
  </si>
  <si>
    <t>lab1997</t>
  </si>
  <si>
    <t>lib1997</t>
  </si>
  <si>
    <t>nat1997</t>
  </si>
  <si>
    <t>oth1997</t>
  </si>
  <si>
    <t>ele1997</t>
  </si>
  <si>
    <t>con2001</t>
  </si>
  <si>
    <t>lab2001</t>
  </si>
  <si>
    <t>lib2001</t>
  </si>
  <si>
    <t>nat2001</t>
  </si>
  <si>
    <t>oth2001</t>
  </si>
  <si>
    <t>ele2001</t>
  </si>
  <si>
    <t xml:space="preserve"> </t>
  </si>
  <si>
    <t>Total Seats</t>
  </si>
  <si>
    <t>Labour Votes</t>
  </si>
  <si>
    <t>Lab winner2001</t>
  </si>
  <si>
    <t>Lab winner1997</t>
  </si>
  <si>
    <t>change in bias</t>
  </si>
  <si>
    <t>tot vote 2001</t>
  </si>
  <si>
    <t>tot vote 1997</t>
  </si>
  <si>
    <t>Tot Votes 1997</t>
  </si>
  <si>
    <t>Abs1997</t>
  </si>
  <si>
    <t>DD Code (Indexing order)</t>
  </si>
  <si>
    <t>SEATNAME (P.C.Order 1995)</t>
  </si>
  <si>
    <t>CNTY01CODE</t>
  </si>
  <si>
    <t>CNTY01NAME</t>
  </si>
  <si>
    <t>WINNER01</t>
  </si>
  <si>
    <t>WIN97</t>
  </si>
  <si>
    <t>SEAT</t>
  </si>
  <si>
    <t>School</t>
  </si>
  <si>
    <t>Type</t>
  </si>
  <si>
    <t>University</t>
  </si>
  <si>
    <t>Degree</t>
  </si>
  <si>
    <t>Job</t>
  </si>
  <si>
    <t>Elected to this seat</t>
  </si>
  <si>
    <t>Greater London</t>
  </si>
  <si>
    <t>Margaret Hodge CBE MP</t>
  </si>
  <si>
    <t>Bromley High School</t>
  </si>
  <si>
    <t>Private</t>
  </si>
  <si>
    <t>LSE</t>
  </si>
  <si>
    <t>BSc Economics</t>
  </si>
  <si>
    <t>teacher</t>
  </si>
  <si>
    <t>Martin Linton MP</t>
  </si>
  <si>
    <t>Christ's Hospital, Sussex</t>
  </si>
  <si>
    <t>Oxford, &amp; Lyons, France</t>
  </si>
  <si>
    <t>MA Philosophy, Politics and history</t>
  </si>
  <si>
    <t>Journalist (Guardian)</t>
  </si>
  <si>
    <t>Jacqui Lait MP</t>
  </si>
  <si>
    <t>Paisley Grammar School</t>
  </si>
  <si>
    <t>Strathclyde</t>
  </si>
  <si>
    <t>BA Buisness</t>
  </si>
  <si>
    <t>Parliamentary Consultant &amp; lobbyist</t>
  </si>
  <si>
    <t>Oona King MP</t>
  </si>
  <si>
    <t>Haverstock Comprehensive School</t>
  </si>
  <si>
    <t>State</t>
  </si>
  <si>
    <t>York</t>
  </si>
  <si>
    <t>BA Politics</t>
  </si>
  <si>
    <t>Trade union organiser</t>
  </si>
  <si>
    <t>Nigel Beard MP</t>
  </si>
  <si>
    <t>Castleford Grammar School</t>
  </si>
  <si>
    <t>University College London</t>
  </si>
  <si>
    <t xml:space="preserve">BSc Physics  </t>
  </si>
  <si>
    <t>Manager and consultant with ICI</t>
  </si>
  <si>
    <t>Paul Daisley</t>
  </si>
  <si>
    <t>Littlemore School</t>
  </si>
  <si>
    <t>Abingdon College</t>
  </si>
  <si>
    <t>Director of finance and admin, private company</t>
  </si>
  <si>
    <t>Barry Gardiner MP</t>
  </si>
  <si>
    <t>Glasgow High School &amp; Haileybury</t>
  </si>
  <si>
    <t>St Andrews, Harvard &amp; Cambridge</t>
  </si>
  <si>
    <t>Partner in shipping</t>
  </si>
  <si>
    <t>Paul Boateng MP</t>
  </si>
  <si>
    <t>Aplesey Grammar School, Ghana</t>
  </si>
  <si>
    <t>BA Law</t>
  </si>
  <si>
    <t>Solicitor turned Barrister</t>
  </si>
  <si>
    <t>Ann Keen MP</t>
  </si>
  <si>
    <t>Elfed School</t>
  </si>
  <si>
    <t>Secondary Modern</t>
  </si>
  <si>
    <t>Never Attended</t>
  </si>
  <si>
    <t>-</t>
  </si>
  <si>
    <t>Nurse</t>
  </si>
  <si>
    <t>Rt Hon Eric Forth</t>
  </si>
  <si>
    <t xml:space="preserve">Jordanhill College School </t>
  </si>
  <si>
    <t>MA Politics and Economics</t>
  </si>
  <si>
    <t>Management consultant, computer industry</t>
  </si>
  <si>
    <t>Rt Hon Harriet Harman MP</t>
  </si>
  <si>
    <t>St Paul's Girls School</t>
  </si>
  <si>
    <t xml:space="preserve">BA Politics  </t>
  </si>
  <si>
    <t>Solicitor</t>
  </si>
  <si>
    <t>Thomas Brake MP</t>
  </si>
  <si>
    <t>Lycee International, Paris.</t>
  </si>
  <si>
    <t>Inperial College</t>
  </si>
  <si>
    <t>BSc Physics</t>
  </si>
  <si>
    <t>Computer Consultant</t>
  </si>
  <si>
    <t>Iain Duncan Smith MP</t>
  </si>
  <si>
    <t>HMS' Conway</t>
  </si>
  <si>
    <t>University Di Perugia, Italy &amp; Sandhurst</t>
  </si>
  <si>
    <t>Scots Guards Officer</t>
  </si>
  <si>
    <t>Sir Sydney Chapman MP</t>
  </si>
  <si>
    <t>Rugby School</t>
  </si>
  <si>
    <t>Manchester</t>
  </si>
  <si>
    <t>Chartered Architect</t>
  </si>
  <si>
    <t>Mark Field</t>
  </si>
  <si>
    <t>Age 36</t>
  </si>
  <si>
    <t>Reading School</t>
  </si>
  <si>
    <t>St Edmund's Hall, Oxford</t>
  </si>
  <si>
    <t>Geraint Davies MP</t>
  </si>
  <si>
    <t>Llanishen Comprehensive School, Cardiff</t>
  </si>
  <si>
    <t>Jesus College</t>
  </si>
  <si>
    <t>BA Philosophy, Politics and Economics</t>
  </si>
  <si>
    <t>Marketing manager</t>
  </si>
  <si>
    <t>Malcolm Wicks MP</t>
  </si>
  <si>
    <t>Elizabeth College, Guernsey</t>
  </si>
  <si>
    <t>Public</t>
  </si>
  <si>
    <t>BSc Sociology</t>
  </si>
  <si>
    <t>Researcher and Lecturer</t>
  </si>
  <si>
    <t>Richard Ottaway MP</t>
  </si>
  <si>
    <t>Backwell School</t>
  </si>
  <si>
    <t>RNC Dartmouth &amp; Bristol</t>
  </si>
  <si>
    <t>Law</t>
  </si>
  <si>
    <t>Jon Cruddas</t>
  </si>
  <si>
    <t>Oaklands RC School</t>
  </si>
  <si>
    <t>Warwick</t>
  </si>
  <si>
    <t>Political adviser</t>
  </si>
  <si>
    <t>Note: X axis is low qualifications (Figure 4.3), Y axis is Labour's percentage of the electorate</t>
  </si>
  <si>
    <t>DATA ON GENERAL ELECTION RESULTS BY PARLIAMENTARY CONSTITUENCY 1997-2001 - Source electoral commision</t>
  </si>
  <si>
    <t>Felstead School</t>
  </si>
  <si>
    <t>Birmingham &amp; London</t>
  </si>
  <si>
    <t>Leader of Avon County Council (until abolition)</t>
  </si>
  <si>
    <t>Roger Berry MP</t>
  </si>
  <si>
    <t>Huddersfield New College</t>
  </si>
  <si>
    <t>Bristol, Sussex</t>
  </si>
  <si>
    <t>Ecconomics lecturer</t>
  </si>
  <si>
    <t>Buckinghamshire</t>
  </si>
  <si>
    <t>David Lidington MP</t>
  </si>
  <si>
    <t>Haberdashers Askes</t>
  </si>
  <si>
    <t>Sidney Sussex College</t>
  </si>
  <si>
    <t>PhD MA History</t>
  </si>
  <si>
    <t>Dominic Grieve MP</t>
  </si>
  <si>
    <t>Magdalen College, Oxford, &amp; Central London Polytechnic</t>
  </si>
  <si>
    <t>MA modern history</t>
  </si>
  <si>
    <t>John Bercow MP</t>
  </si>
  <si>
    <t>Finchley Manorhill School</t>
  </si>
  <si>
    <t>BA Government</t>
  </si>
  <si>
    <t>Public Affairs Consultant</t>
  </si>
  <si>
    <t>Cheryl Gillan MP</t>
  </si>
  <si>
    <t>Marketing Director</t>
  </si>
  <si>
    <t>Dr Phyllis Starkey MP</t>
  </si>
  <si>
    <t>Perse School for Girls</t>
  </si>
  <si>
    <t>Lady Magaret Hall, Oxford, Clare Hall, Cambridge</t>
  </si>
  <si>
    <t>PhD in bio-chemistry</t>
  </si>
  <si>
    <t>Academic researcher</t>
  </si>
  <si>
    <t>Brian White MP</t>
  </si>
  <si>
    <t>Methodist College, Belfast</t>
  </si>
  <si>
    <t>Systems analyst</t>
  </si>
  <si>
    <t>Paul Goodman</t>
  </si>
  <si>
    <t xml:space="preserve">York </t>
  </si>
  <si>
    <t>Anne Campbell</t>
  </si>
  <si>
    <t>Penistone Grammar School</t>
  </si>
  <si>
    <t>Maths</t>
  </si>
  <si>
    <t>Jonathan Djanogly</t>
  </si>
  <si>
    <t>Age 35</t>
  </si>
  <si>
    <t>University College School</t>
  </si>
  <si>
    <t>Oxford, &amp; Guildhall College of Law</t>
  </si>
  <si>
    <t>BA Law/politics</t>
  </si>
  <si>
    <t>Solicitor, &amp; partner in a commercial law firm</t>
  </si>
  <si>
    <t>Malcom Moss MP</t>
  </si>
  <si>
    <t>Audenshaw Grammar School</t>
  </si>
  <si>
    <t>Manchester &amp; St Johns College, Cambridge</t>
  </si>
  <si>
    <t>Brian Mawhinney MP</t>
  </si>
  <si>
    <t>Royal Belfast Academical Institution</t>
  </si>
  <si>
    <t>Michigan &amp; London</t>
  </si>
  <si>
    <t>Medical scientist</t>
  </si>
  <si>
    <t>Helen Brinton MP</t>
  </si>
  <si>
    <t>Spondon Park Grammar School, Derby</t>
  </si>
  <si>
    <t>Andrew Lansley CBE MP</t>
  </si>
  <si>
    <t>Civil Servant</t>
  </si>
  <si>
    <t>James Paice MP</t>
  </si>
  <si>
    <t>Framlingham</t>
  </si>
  <si>
    <t>Writtle College of Agriculture, Essex</t>
  </si>
  <si>
    <t>Farmer</t>
  </si>
  <si>
    <t>Cheshire</t>
  </si>
  <si>
    <t>Christine Russell MP</t>
  </si>
  <si>
    <t>Spalding High School</t>
  </si>
  <si>
    <t>North West London Polytechnic</t>
  </si>
  <si>
    <t>Professional Librairianship Qualification</t>
  </si>
  <si>
    <t>Ann Winterton MP</t>
  </si>
  <si>
    <t>Erdington Grammar School</t>
  </si>
  <si>
    <t>Company Executive</t>
  </si>
  <si>
    <t>Gwyneth Dunwoody MP</t>
  </si>
  <si>
    <t>Fulham County Secondary School</t>
  </si>
  <si>
    <t>PhD Technology</t>
  </si>
  <si>
    <t>Stephen O'Brien MP</t>
  </si>
  <si>
    <t>Age 44</t>
  </si>
  <si>
    <t>Andrew Millar MP</t>
  </si>
  <si>
    <t>Hayling Island School</t>
  </si>
  <si>
    <t>Highbury Technical College &amp; LSE</t>
  </si>
  <si>
    <t xml:space="preserve">Technician </t>
  </si>
  <si>
    <t>Derek Twigg MP</t>
  </si>
  <si>
    <t>Banksfield High</t>
  </si>
  <si>
    <t>Halton FE College</t>
  </si>
  <si>
    <t>Nicholas Winterton MP</t>
  </si>
  <si>
    <t>Sales manager</t>
  </si>
  <si>
    <t>George Osbourne</t>
  </si>
  <si>
    <t>St Pauls School, London</t>
  </si>
  <si>
    <t>Magdalen College</t>
  </si>
  <si>
    <t>MA Modern History</t>
  </si>
  <si>
    <t>Special adviser</t>
  </si>
  <si>
    <t>Helen Jones MP</t>
  </si>
  <si>
    <t>Ursuline Convent, Chester</t>
  </si>
  <si>
    <t>Helen Southworth MP</t>
  </si>
  <si>
    <t>Larkhill Convent</t>
  </si>
  <si>
    <t xml:space="preserve">Lancaster  </t>
  </si>
  <si>
    <t>Age Concern executive</t>
  </si>
  <si>
    <t>Mike Hall MP</t>
  </si>
  <si>
    <t>St Damian's (RC) School</t>
  </si>
  <si>
    <t>Padgate College of Higher Education, &amp; University College, London</t>
  </si>
  <si>
    <t>Lab assistant, &amp; teacher</t>
  </si>
  <si>
    <t>Cornwall</t>
  </si>
  <si>
    <t>Candy Atherton MP</t>
  </si>
  <si>
    <t>Sutton High School for Girls</t>
  </si>
  <si>
    <t>Freelance journalist</t>
  </si>
  <si>
    <t>Paul Tyler MP</t>
  </si>
  <si>
    <t>Tavistock</t>
  </si>
  <si>
    <t>Administrator and PR man for RIBA</t>
  </si>
  <si>
    <t>Andrew George, MP</t>
  </si>
  <si>
    <t>Helston Grammar School</t>
  </si>
  <si>
    <t>Sussex,Oxford</t>
  </si>
  <si>
    <t>Charity worker</t>
  </si>
  <si>
    <t>Colin Breed MP</t>
  </si>
  <si>
    <t>Torquay Grammar School</t>
  </si>
  <si>
    <t>Owns a financial business</t>
  </si>
  <si>
    <t>Matthew Taylor MP</t>
  </si>
  <si>
    <t>University College School, Hempstead</t>
  </si>
  <si>
    <t>Lady Margaret Hall</t>
  </si>
  <si>
    <t>Cumbria</t>
  </si>
  <si>
    <t>John Hutton MP</t>
  </si>
  <si>
    <t>Westcliff High School</t>
  </si>
  <si>
    <t>Magdalene College</t>
  </si>
  <si>
    <t>Eric Martlew MP</t>
  </si>
  <si>
    <t>Harraby Secondary School</t>
  </si>
  <si>
    <t>Carlisle Technical College</t>
  </si>
  <si>
    <t>Personnel manager</t>
  </si>
  <si>
    <t>Jack Cunningham MP</t>
  </si>
  <si>
    <t>Jarrow Grammar School</t>
  </si>
  <si>
    <t>PhD in chemistry</t>
  </si>
  <si>
    <t>Research Fellow, Durham University</t>
  </si>
  <si>
    <t>Rt Hon David MacLean MP</t>
  </si>
  <si>
    <t>Fortrose Academy</t>
  </si>
  <si>
    <t>Aberdeen</t>
  </si>
  <si>
    <t>Tim Collins MP</t>
  </si>
  <si>
    <t>Chigwell School, Essex</t>
  </si>
  <si>
    <t>LSE, &amp; King's College, London</t>
  </si>
  <si>
    <t>Tony Cunningham</t>
  </si>
  <si>
    <t>Workinton Grammar School</t>
  </si>
  <si>
    <t>Derbyshire</t>
  </si>
  <si>
    <t>Judy Mallaber MP</t>
  </si>
  <si>
    <t>North London Collegiate</t>
  </si>
  <si>
    <t>St Annes, Oxford</t>
  </si>
  <si>
    <t>Dennis Skinner MP</t>
  </si>
  <si>
    <t>Tupton Hall Grammar School</t>
  </si>
  <si>
    <t>Ruskin College</t>
  </si>
  <si>
    <t>Paul Holmes</t>
  </si>
  <si>
    <t>Bob Laxton MP</t>
  </si>
  <si>
    <t>Allestree Woodlands Secondary School</t>
  </si>
  <si>
    <t>Derby College of Art and Technology</t>
  </si>
  <si>
    <t>Rt Hon Margaret Beckett MP</t>
  </si>
  <si>
    <t>Notre Dame High School, Norwich</t>
  </si>
  <si>
    <t>Manchester College of Science and Technology</t>
  </si>
  <si>
    <t>Industrial policy researcher</t>
  </si>
  <si>
    <t>Liz Blackman MP</t>
  </si>
  <si>
    <t>Age 46</t>
  </si>
  <si>
    <t>Prince Henry's Grammar, Otley</t>
  </si>
  <si>
    <t>Clifton College, Nottingham</t>
  </si>
  <si>
    <t>Tom Levitt MP</t>
  </si>
  <si>
    <t>Westwood High School</t>
  </si>
  <si>
    <t>Teacher &amp; a consultant on deafness</t>
  </si>
  <si>
    <t>Harry Barnes MP</t>
  </si>
  <si>
    <t>Easington Colliery School</t>
  </si>
  <si>
    <t>Ruskin College, Oxford &amp; Hull</t>
  </si>
  <si>
    <t>Mark Todd MP</t>
  </si>
  <si>
    <t>sherborne School</t>
  </si>
  <si>
    <t>Emmanuel college, Cambridge</t>
  </si>
  <si>
    <t>Publishing executive, Longmans</t>
  </si>
  <si>
    <t>Patrick McLoughlin MP</t>
  </si>
  <si>
    <t>Cardinal Griffin (RC) Secondary School</t>
  </si>
  <si>
    <t>Staffordshire College of Agriculture</t>
  </si>
  <si>
    <t>Devon</t>
  </si>
  <si>
    <t>Hugo Swire</t>
  </si>
  <si>
    <t>Age 41</t>
  </si>
  <si>
    <t>St Andrews , &amp; RMA, Sandhirst</t>
  </si>
  <si>
    <t>Director of Sotherby's</t>
  </si>
  <si>
    <t>Ben Bradshaw MP</t>
  </si>
  <si>
    <t>Thorpe St Andrew School, Norwich</t>
  </si>
  <si>
    <t>BBC radio journalist</t>
  </si>
  <si>
    <t>Nick Harvey MP</t>
  </si>
  <si>
    <t>Queens College, Taunton</t>
  </si>
  <si>
    <t>David Jamieson MP</t>
  </si>
  <si>
    <t>Tudor Grange Grammar School, Solihull</t>
  </si>
  <si>
    <t>St Peter's (teacher training) College, Birmingham &amp; The Open University</t>
  </si>
  <si>
    <t>Westwood Grammar School, &amp; Bournemouth College of Technology</t>
  </si>
  <si>
    <t>Managing and marketing consultant</t>
  </si>
  <si>
    <t>Adrian Sanders MP</t>
  </si>
  <si>
    <t>Torquay Boy's Grammar School</t>
  </si>
  <si>
    <t>A grants adviser to charities</t>
  </si>
  <si>
    <t>John Burnett MP</t>
  </si>
  <si>
    <t>Ampleforth RC School</t>
  </si>
  <si>
    <t>Brittania Royal Naval College, &amp; Dartmouth College of Law</t>
  </si>
  <si>
    <t>Solicitor, &amp; cattle farmer</t>
  </si>
  <si>
    <t>Anthony Steen MP</t>
  </si>
  <si>
    <t>Gray's Inn</t>
  </si>
  <si>
    <t>Dorset</t>
  </si>
  <si>
    <t>David Atkinson MP</t>
  </si>
  <si>
    <t>St Georges RC College, Weybridge</t>
  </si>
  <si>
    <t>College of Automobile and Aeronautical Engineering</t>
  </si>
  <si>
    <t>Diplomas in automobile engineering and trade management</t>
  </si>
  <si>
    <t>Car dealer</t>
  </si>
  <si>
    <t>John Butterfill MP</t>
  </si>
  <si>
    <t>Caterham School</t>
  </si>
  <si>
    <t>College of Estate Management</t>
  </si>
  <si>
    <t>Chartered Surveyor</t>
  </si>
  <si>
    <t>Christopher Chope OBE MP</t>
  </si>
  <si>
    <t>St Andrews School</t>
  </si>
  <si>
    <t>Marlborough &amp; St Andrews University.</t>
  </si>
  <si>
    <t>Brrister</t>
  </si>
  <si>
    <t>Annette Brooke</t>
  </si>
  <si>
    <t>Romford School</t>
  </si>
  <si>
    <t>Hughes Hall, Cambridge</t>
  </si>
  <si>
    <t>Partner in a small business</t>
  </si>
  <si>
    <t>Robert Walter MP</t>
  </si>
  <si>
    <t>Lord Weymouth School, Warminster</t>
  </si>
  <si>
    <t>Aston</t>
  </si>
  <si>
    <t>International banker</t>
  </si>
  <si>
    <t>Robert Syms MP</t>
  </si>
  <si>
    <t>Colston's School, Bristol</t>
  </si>
  <si>
    <t>Director of a Chippenham based company</t>
  </si>
  <si>
    <t>Jim Knight</t>
  </si>
  <si>
    <t>Etham College, London</t>
  </si>
  <si>
    <t xml:space="preserve">Publishing   </t>
  </si>
  <si>
    <t>Oliver Letwin MP</t>
  </si>
  <si>
    <t xml:space="preserve">Trinity College, Cambridge </t>
  </si>
  <si>
    <t>Derek Foster MP</t>
  </si>
  <si>
    <t>Bede Grammar School</t>
  </si>
  <si>
    <t>BA Politics, Philosophy and Economics</t>
  </si>
  <si>
    <t>Youth and community worker</t>
  </si>
  <si>
    <t>Gerry Steinberg MP</t>
  </si>
  <si>
    <t>Johnstone Grammar &amp; Durham Secondary Modern</t>
  </si>
  <si>
    <t>State &amp; Private</t>
  </si>
  <si>
    <t>Rt Hon Alan Milburn MP</t>
  </si>
  <si>
    <t>John Marley School</t>
  </si>
  <si>
    <t>Lancaster</t>
  </si>
  <si>
    <t>Senior business development officer</t>
  </si>
  <si>
    <t>John Cummings MP</t>
  </si>
  <si>
    <t>Murton Council School</t>
  </si>
  <si>
    <t>Easington Technical College</t>
  </si>
  <si>
    <t>Pit electrician</t>
  </si>
  <si>
    <t>Rt Hon Peter Mandelson MP</t>
  </si>
  <si>
    <t>Hendon Senior High School</t>
  </si>
  <si>
    <t>St Catherine's College, Oxford</t>
  </si>
  <si>
    <t>Kevan Jones</t>
  </si>
  <si>
    <t>Portland Comprehensive</t>
  </si>
  <si>
    <t>Newcastle-upon-Tyne Polytechnic</t>
  </si>
  <si>
    <t>Trade unionist</t>
  </si>
  <si>
    <t>Rt Hon Hilary Armstrong MP</t>
  </si>
  <si>
    <t>Social worker &amp; lecturer</t>
  </si>
  <si>
    <t>Rt Hon Tony Blair MP</t>
  </si>
  <si>
    <t>Fettes</t>
  </si>
  <si>
    <t>St Johns College, Oxford</t>
  </si>
  <si>
    <t>Frank Cook MP</t>
  </si>
  <si>
    <t>Corby Schol, Sunderland</t>
  </si>
  <si>
    <t>De La Salle (RC) College, Manchester</t>
  </si>
  <si>
    <t>Field engineer &amp; teacher</t>
  </si>
  <si>
    <t>Dari Taylor MP</t>
  </si>
  <si>
    <t>Ynyshir Girls School, &amp; Burnley Municipal College</t>
  </si>
  <si>
    <t>Nottingham, &amp; Durham</t>
  </si>
  <si>
    <t>Education officer</t>
  </si>
  <si>
    <t>East Riding</t>
  </si>
  <si>
    <t>James Cran MP</t>
  </si>
  <si>
    <t>Ruthrieston School</t>
  </si>
  <si>
    <t>MA Philosophy Politics and economics</t>
  </si>
  <si>
    <t>West Midlands Director, CBI</t>
  </si>
  <si>
    <t>Greg Knight</t>
  </si>
  <si>
    <t>Alderman Newtons Grammar School</t>
  </si>
  <si>
    <t>Guildford College of Law</t>
  </si>
  <si>
    <t>Solicitor, &amp; runs his own law practice</t>
  </si>
  <si>
    <t>Rt Hon David Davis MP</t>
  </si>
  <si>
    <t>Bec Grammar School</t>
  </si>
  <si>
    <t>Warick &amp; London Business School</t>
  </si>
  <si>
    <t>Director at Tate and Lyle</t>
  </si>
  <si>
    <t>Rt Hon John Prescott MP</t>
  </si>
  <si>
    <t>Grange School, Ellesmere Port</t>
  </si>
  <si>
    <t>Seamans union official</t>
  </si>
  <si>
    <t>Kevin McNamara MP</t>
  </si>
  <si>
    <t>St Mary's RC College</t>
  </si>
  <si>
    <t>Law lecturer</t>
  </si>
  <si>
    <t>Alan Johnson MP</t>
  </si>
  <si>
    <t>Sloane Grammar School</t>
  </si>
  <si>
    <t>Postman</t>
  </si>
  <si>
    <t>East Sussex</t>
  </si>
  <si>
    <t>Greg Barker</t>
  </si>
  <si>
    <t>Steyning Grammar School, Sussex</t>
  </si>
  <si>
    <t>Economic history and politics</t>
  </si>
  <si>
    <t>Director of a recruitment advertising agency</t>
  </si>
  <si>
    <t>Dr Desmond Turner MP</t>
  </si>
  <si>
    <t>Luton Grammar School</t>
  </si>
  <si>
    <t xml:space="preserve">Imperial College </t>
  </si>
  <si>
    <t>Biochemist</t>
  </si>
  <si>
    <t>David Lepper MP</t>
  </si>
  <si>
    <t>Attended Secondary Modern schools</t>
  </si>
  <si>
    <t>Kent</t>
  </si>
  <si>
    <t>BA English and American Literature</t>
  </si>
  <si>
    <t>Nigel Waterson MP</t>
  </si>
  <si>
    <t>Queens College</t>
  </si>
  <si>
    <t>solicitor</t>
  </si>
  <si>
    <t>Michael Jabez Foster MP</t>
  </si>
  <si>
    <t>Hastings Secondary School for Boys</t>
  </si>
  <si>
    <t>Ivor Caplin MP</t>
  </si>
  <si>
    <t>King Edwards School, Witley</t>
  </si>
  <si>
    <t>Brighton College of Technology</t>
  </si>
  <si>
    <t>Quality manager, Legal and General</t>
  </si>
  <si>
    <t>Norman Baker MP</t>
  </si>
  <si>
    <t>Royal Liberty School</t>
  </si>
  <si>
    <t xml:space="preserve">London   </t>
  </si>
  <si>
    <t>Charles Hendry</t>
  </si>
  <si>
    <t>Edinborough</t>
  </si>
  <si>
    <t xml:space="preserve">Public relations officer </t>
  </si>
  <si>
    <t>Angela Smith MP</t>
  </si>
  <si>
    <t>Chalvedon Comprehensive School</t>
  </si>
  <si>
    <t>Leicester Polytechnic</t>
  </si>
  <si>
    <t>BA Public Administration</t>
  </si>
  <si>
    <t>John Barton</t>
  </si>
  <si>
    <t>Jesus College, Cambridge</t>
  </si>
  <si>
    <t>Director of Henderson Private Investers LTD</t>
  </si>
  <si>
    <t>Alan Hurst MP</t>
  </si>
  <si>
    <t>Westcliffe on Sea High School</t>
  </si>
  <si>
    <t>Ba History</t>
  </si>
  <si>
    <t>Eric Pickles MP</t>
  </si>
  <si>
    <t>Greenhead Grammar School</t>
  </si>
  <si>
    <t>Employment consultant</t>
  </si>
  <si>
    <t>Robert Spink</t>
  </si>
  <si>
    <t>Holycroft Secondary School, Keighley</t>
  </si>
  <si>
    <t>Industrial Engineering PhD MSc</t>
  </si>
  <si>
    <t>Bob Russell MP</t>
  </si>
  <si>
    <t>St Helena Boys School</t>
  </si>
  <si>
    <t>Elainor Laing MP</t>
  </si>
  <si>
    <t>St Columba's</t>
  </si>
  <si>
    <t>Edinburgh</t>
  </si>
  <si>
    <t>Bill Rammell MP</t>
  </si>
  <si>
    <t>Burnt Hill Comprehensive School</t>
  </si>
  <si>
    <t>Harlow &amp; University College, Cardiff</t>
  </si>
  <si>
    <t>Business manager</t>
  </si>
  <si>
    <t>Ivan Henderson MP</t>
  </si>
  <si>
    <t>Sir Anthony Deane Comprehensive school</t>
  </si>
  <si>
    <t>RMT</t>
  </si>
  <si>
    <t>Dockworker</t>
  </si>
  <si>
    <t>John Whittingdale MP</t>
  </si>
  <si>
    <t>Sandroyd School, Wiltshire</t>
  </si>
  <si>
    <t>Private secretary to Thatcher</t>
  </si>
  <si>
    <t>Hon Bernard Jenkin MP</t>
  </si>
  <si>
    <t>William Ellis School</t>
  </si>
  <si>
    <t>Corpus Christi College, Cambridge</t>
  </si>
  <si>
    <t>Sales executive</t>
  </si>
  <si>
    <t>Mark Francois</t>
  </si>
  <si>
    <t>Nicholas Comprehensive, Basildon</t>
  </si>
  <si>
    <t>Bristol, &amp; London</t>
  </si>
  <si>
    <t>Company director</t>
  </si>
  <si>
    <t>Sir Teddy Taylor MP</t>
  </si>
  <si>
    <t>Glasgow High School</t>
  </si>
  <si>
    <t xml:space="preserve">Glasgow  </t>
  </si>
  <si>
    <t>Parliamentary advisor/journalist/author</t>
  </si>
  <si>
    <t>Alan Haselhurst MP</t>
  </si>
  <si>
    <t>King Edward School</t>
  </si>
  <si>
    <t>Manager in the chemical and textile industries</t>
  </si>
  <si>
    <t>David Amess MP</t>
  </si>
  <si>
    <t>St Bonaventure's Grammar School</t>
  </si>
  <si>
    <t>Bournemouth College of Technology</t>
  </si>
  <si>
    <t xml:space="preserve">Teacher   </t>
  </si>
  <si>
    <t>Andrew Mckinlay MP</t>
  </si>
  <si>
    <t>Salesian (RC) College, Chetersey</t>
  </si>
  <si>
    <t>NALGO officer</t>
  </si>
  <si>
    <t>Simon Burns MP</t>
  </si>
  <si>
    <t>Stamford school</t>
  </si>
  <si>
    <t>Worcester College, Oxford</t>
  </si>
  <si>
    <t>Journalist, &amp; company director</t>
  </si>
  <si>
    <t>Nigel Jones MP</t>
  </si>
  <si>
    <t>Prince Henry's Grammar School</t>
  </si>
  <si>
    <t>Computer consultant</t>
  </si>
  <si>
    <t>Geoffrey Clifton-Brown</t>
  </si>
  <si>
    <t>Royal Agricultural College</t>
  </si>
  <si>
    <t>Farmer and Chartered Surveyor</t>
  </si>
  <si>
    <t>Diana Organ MP</t>
  </si>
  <si>
    <t>Edgbaston CE School for Girls</t>
  </si>
  <si>
    <t>Special needs teacher</t>
  </si>
  <si>
    <t>Parmjit Dhanda</t>
  </si>
  <si>
    <t>Mellow Lane Comprehensive School</t>
  </si>
  <si>
    <t>Labour Party organiser</t>
  </si>
  <si>
    <t>Steve Webb MP</t>
  </si>
  <si>
    <t>Dartmouth High School</t>
  </si>
  <si>
    <t>Gillingham</t>
  </si>
  <si>
    <t>Gravesham</t>
  </si>
  <si>
    <t>Maidstone and The Weald</t>
  </si>
  <si>
    <t>Medway</t>
  </si>
  <si>
    <t xml:space="preserve">North Thanet </t>
  </si>
  <si>
    <t>Sevenoaks</t>
  </si>
  <si>
    <t>Sittingbourne and Sheppey</t>
  </si>
  <si>
    <t xml:space="preserve">South Thanet </t>
  </si>
  <si>
    <t>Tonbridge and Malling</t>
  </si>
  <si>
    <t>Tunbridge Wells</t>
  </si>
  <si>
    <t>Blackburn</t>
  </si>
  <si>
    <t>Blackpool North and Fleetwood</t>
  </si>
  <si>
    <t>Blackpool South</t>
  </si>
  <si>
    <t>Burnley</t>
  </si>
  <si>
    <t>Chorley</t>
  </si>
  <si>
    <t>Fylde</t>
  </si>
  <si>
    <t>Hyndburn</t>
  </si>
  <si>
    <t>Lancaster and Wyre</t>
  </si>
  <si>
    <t>Morecambe and Lunesdale</t>
  </si>
  <si>
    <t>Pendle</t>
  </si>
  <si>
    <t>Preston</t>
  </si>
  <si>
    <t>Ribble Valley</t>
  </si>
  <si>
    <t>Rossendale and Darwen</t>
  </si>
  <si>
    <t xml:space="preserve">South Ribble </t>
  </si>
  <si>
    <t xml:space="preserve">West Lancashire </t>
  </si>
  <si>
    <t>Blaby</t>
  </si>
  <si>
    <t>Bosworth</t>
  </si>
  <si>
    <t>Charnwood</t>
  </si>
  <si>
    <t>Harborough</t>
  </si>
  <si>
    <t>Leicester East</t>
  </si>
  <si>
    <t>Leicester South</t>
  </si>
  <si>
    <t>Leicester West</t>
  </si>
  <si>
    <t>Loughborough</t>
  </si>
  <si>
    <t xml:space="preserve">North West Leicestershire </t>
  </si>
  <si>
    <t>Boston and Skegness</t>
  </si>
  <si>
    <t>Brigg and Goole</t>
  </si>
  <si>
    <t>Cleethorpes</t>
  </si>
  <si>
    <t>Gainsborough</t>
  </si>
  <si>
    <t>Grantham and Stamford</t>
  </si>
  <si>
    <t>Great Grimsby</t>
  </si>
  <si>
    <t>Lincoln</t>
  </si>
  <si>
    <t>Louth and Horncastle</t>
  </si>
  <si>
    <t>Scunthorpe</t>
  </si>
  <si>
    <t>Sleaford and North Hykeham</t>
  </si>
  <si>
    <t>South Holland and The Deepings</t>
  </si>
  <si>
    <t>Great Yarmouth</t>
  </si>
  <si>
    <t xml:space="preserve">Mid Norfolk </t>
  </si>
  <si>
    <t xml:space="preserve">North Norfolk </t>
  </si>
  <si>
    <t xml:space="preserve">North West Norfolk </t>
  </si>
  <si>
    <t>Norwich North</t>
  </si>
  <si>
    <t>Norwich South</t>
  </si>
  <si>
    <t xml:space="preserve">South Norfolk </t>
  </si>
  <si>
    <t xml:space="preserve">South West Norfolk </t>
  </si>
  <si>
    <t>Corby</t>
  </si>
  <si>
    <t>Daventry</t>
  </si>
  <si>
    <t>Kettering</t>
  </si>
  <si>
    <t>Northampton North</t>
  </si>
  <si>
    <t>Northampton South</t>
  </si>
  <si>
    <t>Wellingborough</t>
  </si>
  <si>
    <t>Berwick-upon-Tweed</t>
  </si>
  <si>
    <t>Blyth Valley</t>
  </si>
  <si>
    <t>Hexham</t>
  </si>
  <si>
    <t>Wansbeck</t>
  </si>
  <si>
    <t>City of York</t>
  </si>
  <si>
    <t>Harrogate and Knaresborough</t>
  </si>
  <si>
    <t>Middlesbrough</t>
  </si>
  <si>
    <t>Middlesbrough South and East Cleveland</t>
  </si>
  <si>
    <t>Redcar</t>
  </si>
  <si>
    <t>Richmond (Yorks)</t>
  </si>
  <si>
    <t>Ryedale</t>
  </si>
  <si>
    <t>Scarborough and Whitby</t>
  </si>
  <si>
    <t>Selby</t>
  </si>
  <si>
    <t>Skipton and Ripon</t>
  </si>
  <si>
    <t>Vale of York</t>
  </si>
  <si>
    <t>Ashfield</t>
  </si>
  <si>
    <t>Bassetlaw</t>
  </si>
  <si>
    <t>Broxtowe</t>
  </si>
  <si>
    <t>Gedling</t>
  </si>
  <si>
    <t>Mansfield</t>
  </si>
  <si>
    <t>Newark</t>
  </si>
  <si>
    <t>Nottingham East</t>
  </si>
  <si>
    <t>Nottingham North</t>
  </si>
  <si>
    <t>Nottingham South</t>
  </si>
  <si>
    <t>Rushcliffe</t>
  </si>
  <si>
    <t>Sherwood</t>
  </si>
  <si>
    <t>Banbury</t>
  </si>
  <si>
    <t>Henley</t>
  </si>
  <si>
    <t>Oxford East</t>
  </si>
  <si>
    <t>Oxford West and Abingdon</t>
  </si>
  <si>
    <t>Wantage</t>
  </si>
  <si>
    <t>Witney</t>
  </si>
  <si>
    <t>Rutland and Melton</t>
  </si>
  <si>
    <t>Ludlow</t>
  </si>
  <si>
    <t xml:space="preserve">North Shropshire </t>
  </si>
  <si>
    <t>Shrewsbury and Atcham</t>
  </si>
  <si>
    <t>Telford</t>
  </si>
  <si>
    <t>The Wrekin</t>
  </si>
  <si>
    <t>Bath</t>
  </si>
  <si>
    <t>Bridgwater</t>
  </si>
  <si>
    <t>Somerton and Frome</t>
  </si>
  <si>
    <t>Taunton</t>
  </si>
  <si>
    <t>Wells</t>
  </si>
  <si>
    <t>Weston-Super-Mare</t>
  </si>
  <si>
    <t>Woodspring</t>
  </si>
  <si>
    <t>Yeovil</t>
  </si>
  <si>
    <t>Burton</t>
  </si>
  <si>
    <t>Cannock Chase</t>
  </si>
  <si>
    <t>Lichfield</t>
  </si>
  <si>
    <t>Newcastle-under-Lyme</t>
  </si>
  <si>
    <t xml:space="preserve">South Staffordshire 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</si>
  <si>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</si>
  <si>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</si>
  <si>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</si>
  <si>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</si>
  <si>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</si>
  <si>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</si>
  <si>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Tamworth</t>
  </si>
  <si>
    <t>Bury St. Edmunds</t>
  </si>
  <si>
    <t xml:space="preserve">Central Suffolk and North Ipswich </t>
  </si>
  <si>
    <t>Ipswich</t>
  </si>
  <si>
    <t xml:space="preserve">South Suffolk </t>
  </si>
  <si>
    <t>Suffolk Coastal</t>
  </si>
  <si>
    <t>Waveney</t>
  </si>
  <si>
    <t xml:space="preserve">West Suffolk </t>
  </si>
  <si>
    <t xml:space="preserve">East Surrey </t>
  </si>
  <si>
    <t>Epsom and Ewell</t>
  </si>
  <si>
    <t>Esher and Walton</t>
  </si>
  <si>
    <t>Guildford</t>
  </si>
  <si>
    <t>Mole Valley</t>
  </si>
  <si>
    <t>Reigate</t>
  </si>
  <si>
    <t>Runnymede and Weybridge</t>
  </si>
  <si>
    <t xml:space="preserve">South West Surrey </t>
  </si>
  <si>
    <t>Spelthorne</t>
  </si>
  <si>
    <t>Surrey Heath</t>
  </si>
  <si>
    <t>Woking</t>
  </si>
  <si>
    <t xml:space="preserve">North Warwickshire </t>
  </si>
  <si>
    <t>Nuneaton</t>
  </si>
  <si>
    <t>Rugby and Kenilworth</t>
  </si>
  <si>
    <t>Stratford-on-Avon</t>
  </si>
  <si>
    <t>Warwick and Leamington</t>
  </si>
  <si>
    <t>Arundel and South Downs</t>
  </si>
  <si>
    <t>Bognor Regis and Littlehampton</t>
  </si>
  <si>
    <t>Chichester</t>
  </si>
  <si>
    <t>Crawley</t>
  </si>
  <si>
    <t>East Worthing and Shoreham</t>
  </si>
  <si>
    <t>Horsham</t>
  </si>
  <si>
    <t xml:space="preserve">Mid Sussex </t>
  </si>
  <si>
    <t>Worthing West</t>
  </si>
  <si>
    <t>Isle of Wight</t>
  </si>
  <si>
    <t>Devizes</t>
  </si>
  <si>
    <t>No.</t>
  </si>
  <si>
    <t>Name</t>
  </si>
  <si>
    <t>Region</t>
  </si>
  <si>
    <t>Code</t>
  </si>
  <si>
    <t>London South &amp; Surrey East</t>
  </si>
  <si>
    <t>Merseyside East &amp; Wigan</t>
  </si>
  <si>
    <t>Tyne &amp; Wear</t>
  </si>
  <si>
    <t>Coventry &amp; North Warwickshire</t>
  </si>
  <si>
    <t>Bedfordshire &amp; Milton Keynes</t>
  </si>
  <si>
    <t>Buckinghamshire &amp; Oxfordshire East</t>
  </si>
  <si>
    <t>Cheshire West &amp; Wirral</t>
  </si>
  <si>
    <t>Cornwall &amp; West Plymouth</t>
  </si>
  <si>
    <t>Cumbria &amp; Lancashire North</t>
  </si>
  <si>
    <t>Devon &amp; East Plymouth</t>
  </si>
  <si>
    <t>Dorset &amp; East Devon</t>
  </si>
  <si>
    <t>East Yorkshire &amp; North Lincolnshire</t>
  </si>
  <si>
    <t>East Sussex &amp; Kent South</t>
  </si>
  <si>
    <t>Essex North &amp; Suffolk South</t>
  </si>
  <si>
    <t>Essex West &amp; Hertfordshire East</t>
  </si>
  <si>
    <t>Itchen, Test &amp; Avon</t>
  </si>
  <si>
    <t>Wight &amp; Hampshire South</t>
  </si>
  <si>
    <t>Northamptonshire &amp; Blaby</t>
  </si>
  <si>
    <t>Cleveland &amp; Richmond</t>
  </si>
  <si>
    <t>Nottingham &amp; Leicestershire North West</t>
  </si>
  <si>
    <t>Nottinghamshire North &amp; Chesterfield</t>
  </si>
  <si>
    <t>Hampshire North &amp; Oxford</t>
  </si>
  <si>
    <t>Herefordshire &amp; Shropshire</t>
  </si>
  <si>
    <t>Somerset &amp; North Devon</t>
  </si>
  <si>
    <t>Staffordshire East &amp; Derby</t>
  </si>
  <si>
    <t>Staffordshire West &amp; Congleton</t>
  </si>
  <si>
    <t>Suffolk &amp; South West Norfolk</t>
  </si>
  <si>
    <t>Worcestershire &amp; South Warwickshire</t>
  </si>
  <si>
    <t>Wiltshire North &amp; Bath</t>
  </si>
  <si>
    <t>Mid &amp; West Wales</t>
  </si>
  <si>
    <t>Central Scotland</t>
  </si>
  <si>
    <t>Highlands &amp; Islands</t>
  </si>
  <si>
    <t>Mid Scotland &amp; Fife</t>
  </si>
  <si>
    <t>North East Scotland</t>
  </si>
  <si>
    <t>South East</t>
  </si>
  <si>
    <t>South West</t>
  </si>
  <si>
    <t>East of England</t>
  </si>
  <si>
    <t>East Midlands</t>
  </si>
  <si>
    <t>North West</t>
  </si>
  <si>
    <t>Yorkshire &amp; the Humber</t>
  </si>
  <si>
    <t>Britain</t>
  </si>
  <si>
    <t>Yorkshire &amp; The Humber</t>
  </si>
  <si>
    <t>GOR</t>
  </si>
  <si>
    <t>Clive Betts MP</t>
  </si>
  <si>
    <t>King Edward VII School, Sheffield</t>
  </si>
  <si>
    <t>Pembroke college, Cambridge</t>
  </si>
  <si>
    <t>Local Government Officer</t>
  </si>
  <si>
    <t>Rt Hon David Blunkett MP</t>
  </si>
  <si>
    <t>Sheffield School for the Blind</t>
  </si>
  <si>
    <t xml:space="preserve">sheffield  </t>
  </si>
  <si>
    <t>Politics</t>
  </si>
  <si>
    <t>FE tutor</t>
  </si>
  <si>
    <t>Rt Hon Richard Caborn</t>
  </si>
  <si>
    <t>Hurlfield Comprehensive School</t>
  </si>
  <si>
    <t>Sheffield Polytechnic</t>
  </si>
  <si>
    <t>Engieer</t>
  </si>
  <si>
    <t>Richard Allen MP</t>
  </si>
  <si>
    <t>Oundle school</t>
  </si>
  <si>
    <t>Archaeologist</t>
  </si>
  <si>
    <t>Meg Munn</t>
  </si>
  <si>
    <t>Rowlinson Comprehensive School</t>
  </si>
  <si>
    <t>York, &amp; Nottingham</t>
  </si>
  <si>
    <t>Helen Jackson MP</t>
  </si>
  <si>
    <t>Berkhamsted Girl's School</t>
  </si>
  <si>
    <t>St Hilda's College, Oxford</t>
  </si>
  <si>
    <t>John Healey MP</t>
  </si>
  <si>
    <t>Lady Lumley's Comprehensive, Pickering</t>
  </si>
  <si>
    <t>Christ's College, Cambridge</t>
  </si>
  <si>
    <t>journalist working in public relations</t>
  </si>
  <si>
    <t>John McWilliam MP</t>
  </si>
  <si>
    <t>Leith Academy</t>
  </si>
  <si>
    <t>Heriot Watt University</t>
  </si>
  <si>
    <t>Rt Hon Joyce Quinn MP</t>
  </si>
  <si>
    <t>Whitey Bay Grammar School</t>
  </si>
  <si>
    <t>Newcastle &amp; LSE</t>
  </si>
  <si>
    <t>Fraser Kemp</t>
  </si>
  <si>
    <t>Washington Comprehensive School</t>
  </si>
  <si>
    <t>General election coordinator</t>
  </si>
  <si>
    <t>Stephen Hepburn MP</t>
  </si>
  <si>
    <t>Springfield Comprehensive School, Jarrow</t>
  </si>
  <si>
    <t>Newcastle</t>
  </si>
  <si>
    <t>Councillor</t>
  </si>
  <si>
    <t>Jim Cousins MP</t>
  </si>
  <si>
    <t>City of London School</t>
  </si>
  <si>
    <t>Researcher and lecturer</t>
  </si>
  <si>
    <t>Rt Hon Nick Brown MP</t>
  </si>
  <si>
    <t>Tunbridge Wells School</t>
  </si>
  <si>
    <t xml:space="preserve">Manchester   </t>
  </si>
  <si>
    <t>Union official</t>
  </si>
  <si>
    <t>Doug Henderson MP</t>
  </si>
  <si>
    <t>Waid Academy, Fife</t>
  </si>
  <si>
    <t>GMBO regional organiser</t>
  </si>
  <si>
    <t>Rt Hon Stephen Byers MP</t>
  </si>
  <si>
    <t>Chester City Grammar School</t>
  </si>
  <si>
    <t>Liverpool Polytechnic</t>
  </si>
  <si>
    <t>Legal affairs specialist</t>
  </si>
  <si>
    <t>Rt Hon Dr David Clarke</t>
  </si>
  <si>
    <t>Windermere Grammar School</t>
  </si>
  <si>
    <t>Manchester &amp; Sheffield</t>
  </si>
  <si>
    <t>Bill Etherington MP</t>
  </si>
  <si>
    <t>Monkwearmouth Grammar School</t>
  </si>
  <si>
    <t>Apprentice fitter, shipbuilders</t>
  </si>
  <si>
    <t>Chris Mullin MP</t>
  </si>
  <si>
    <t>St Joseph's, Ipswich</t>
  </si>
  <si>
    <t xml:space="preserve">Hull  </t>
  </si>
  <si>
    <t>Journalist, &amp; author</t>
  </si>
  <si>
    <t>David Clelland MP</t>
  </si>
  <si>
    <t>Kelvin Grove Boy's School</t>
  </si>
  <si>
    <t>Hebburn Technical College, Newcastle</t>
  </si>
  <si>
    <t>Shop steward</t>
  </si>
  <si>
    <t>Alan Campbell MP</t>
  </si>
  <si>
    <t>Blackfyne Secondary School, Consett</t>
  </si>
  <si>
    <t>Lancaster, &amp; Newcastle, &amp; Leeds</t>
  </si>
  <si>
    <t>West Midlands</t>
  </si>
  <si>
    <t>Richard Shepherd MP</t>
  </si>
  <si>
    <t>Isleworth Grammar School</t>
  </si>
  <si>
    <t>LSE and Johns Hopkins</t>
  </si>
  <si>
    <t>MSc Economics</t>
  </si>
  <si>
    <t>Director of a chain of london grocer shops</t>
  </si>
  <si>
    <t>Gisela Stuart MP</t>
  </si>
  <si>
    <t>Realschule Vilsbiburg, Bavaria</t>
  </si>
  <si>
    <t>Manchester and London Polytechnic</t>
  </si>
  <si>
    <t>Business studies and law</t>
  </si>
  <si>
    <t>Sion Simon</t>
  </si>
  <si>
    <t>Steve McCabe MP</t>
  </si>
  <si>
    <t>Port Glasgow Senior Secondary School</t>
  </si>
  <si>
    <t>Bradford</t>
  </si>
  <si>
    <t>MA Social Work</t>
  </si>
  <si>
    <t>Terry Davis MP</t>
  </si>
  <si>
    <t>King Edward vI Grammar School</t>
  </si>
  <si>
    <t>University  College London &amp; Michigan</t>
  </si>
  <si>
    <t>Manager in the car industry</t>
  </si>
  <si>
    <t>Rt Hon Clare Short MP</t>
  </si>
  <si>
    <t>Catholic Schools</t>
  </si>
  <si>
    <t>Keele and Leeds</t>
  </si>
  <si>
    <t>BA Political Science</t>
  </si>
  <si>
    <t>Civil Servant (Home Office)</t>
  </si>
  <si>
    <t>Richard Burden MP</t>
  </si>
  <si>
    <t>Secondary schools in Wallasey and Bramhall</t>
  </si>
  <si>
    <t>York and Warick</t>
  </si>
  <si>
    <t>BA Politics MA Industrial Relations</t>
  </si>
  <si>
    <t>A former official of the union NALGO</t>
  </si>
  <si>
    <t>Khalid Mahmood</t>
  </si>
  <si>
    <t>Currently studying for an MBA in Management Studies</t>
  </si>
  <si>
    <t>Dr Lynne Jones MP</t>
  </si>
  <si>
    <t>Bartley Green Girls Grammar School</t>
  </si>
  <si>
    <t>PhD in Biochemistry</t>
  </si>
  <si>
    <t>Medical Researcher</t>
  </si>
  <si>
    <t>Roger Godsiff MP</t>
  </si>
  <si>
    <t>Catford Comprehensive School</t>
  </si>
  <si>
    <t>Union Official with APEX</t>
  </si>
  <si>
    <t>Estelle Morris MP</t>
  </si>
  <si>
    <t>Whalley Range High School</t>
  </si>
  <si>
    <t>Coventry College</t>
  </si>
  <si>
    <t>Robert Ainsworth MP</t>
  </si>
  <si>
    <t>Foxford Comprehensive School</t>
  </si>
  <si>
    <t>Metal Worker</t>
  </si>
  <si>
    <t>Geoffrey Robinson MP</t>
  </si>
  <si>
    <t>Emanuel School, Wandsworth</t>
  </si>
  <si>
    <t>Yale</t>
  </si>
  <si>
    <t>Manager at British Leyland</t>
  </si>
  <si>
    <t>Jim Cunningham MP</t>
  </si>
  <si>
    <t>Columba RC High School</t>
  </si>
  <si>
    <t>Tillycoultry and Ruskin Colleges</t>
  </si>
  <si>
    <t>Ross Cranston QC MP</t>
  </si>
  <si>
    <t>Queensland. Oxford, &amp; Harvard School of Law</t>
  </si>
  <si>
    <t>Lawyer</t>
  </si>
  <si>
    <t>Ian Pearson MP</t>
  </si>
  <si>
    <t>Brierley Hill Grammar School</t>
  </si>
  <si>
    <t>Ran a management consultancy</t>
  </si>
  <si>
    <t>Sylvia Heal MP</t>
  </si>
  <si>
    <t>Elfed Secondary Modern School</t>
  </si>
  <si>
    <t>Swansea</t>
  </si>
  <si>
    <t>Caroline Spelman MP</t>
  </si>
  <si>
    <t>Essex Girl's Grammar School</t>
  </si>
  <si>
    <t>Queen Mary College, London</t>
  </si>
  <si>
    <t xml:space="preserve">Agricultural businesswoman </t>
  </si>
  <si>
    <t>John Taylor MP</t>
  </si>
  <si>
    <t>Bromsgrove School</t>
  </si>
  <si>
    <t>College of Law</t>
  </si>
  <si>
    <t>Debra Shipley MP</t>
  </si>
  <si>
    <t>Kidderminster High School</t>
  </si>
  <si>
    <t>Oxford Polytechnic, &amp; London University</t>
  </si>
  <si>
    <t>Writer, &amp; lecturer</t>
  </si>
  <si>
    <t>Andrew Mitchell</t>
  </si>
  <si>
    <t>Rugby Scholl</t>
  </si>
  <si>
    <t>Merchant banker</t>
  </si>
  <si>
    <t>David Winnick MP</t>
  </si>
  <si>
    <t>Advertising manager and administrator</t>
  </si>
  <si>
    <t>Rt Hon Bruce George MP</t>
  </si>
  <si>
    <t>Mountain Ash Grammar School</t>
  </si>
  <si>
    <t>University College, Swansea, &amp; Warick</t>
  </si>
  <si>
    <t>MA Comparable Politics</t>
  </si>
  <si>
    <t>John Spellar MP</t>
  </si>
  <si>
    <t>Dulwich College</t>
  </si>
  <si>
    <t>St Edmond Hall, Oxford</t>
  </si>
  <si>
    <t>Trade Union National Organiser</t>
  </si>
  <si>
    <t>Tom Watson</t>
  </si>
  <si>
    <t>King Charles I School, Kidderminster</t>
  </si>
  <si>
    <t>Trade union official</t>
  </si>
  <si>
    <t>Adrian Bailey MP</t>
  </si>
  <si>
    <t>Cheltenham Grammar School</t>
  </si>
  <si>
    <t>BA Economic History</t>
  </si>
  <si>
    <t>Librairian</t>
  </si>
  <si>
    <t>Ken Purchase MP</t>
  </si>
  <si>
    <t>Figure 5.1: Labour candidates elected as MPs in 2001 in Britain (%)</t>
  </si>
  <si>
    <t>Figure 5.2: Proportion of electorate voting Labour in 2001 in Britain (%)</t>
  </si>
  <si>
    <t>Figure 5.3: Labour votes (ratio) per Labour MP elected in 2001 in Britain (%)</t>
  </si>
  <si>
    <t>Note: If influence were proportional the figures would all be 1</t>
  </si>
  <si>
    <t>Note: No change is 0; a change of +1 implies an extra 1% MPs per 1% vote</t>
  </si>
  <si>
    <t>Figure 5.4: Change in bias towards Labour, 1997-2001</t>
  </si>
  <si>
    <t>Figure 5.5: Proportion of the electorate abstaining in 2001 in Britain</t>
  </si>
  <si>
    <t>Figure 5.6: Increase in the electorate abstaining 1997-2001 in Britain</t>
  </si>
  <si>
    <t>Figure 5.7: Voting Labour in 1997 verses low qualifications, 1993-99</t>
  </si>
  <si>
    <t>Figure 5.8: MPs in 2001 educated in non-selective state schools</t>
  </si>
  <si>
    <t>Figure 5.9: Proportion of the voters not having their wish honoured, 2001</t>
  </si>
  <si>
    <t>Figure 5.9: Proportion of the voters not represtented had PR been used in 2001</t>
  </si>
  <si>
    <t>Table 5.1: Number of votes and the electorate (thousands), 2001 by Government Office Region</t>
  </si>
  <si>
    <t>Note: numbers are thousands of voters or votes at the general election</t>
  </si>
  <si>
    <t>Area</t>
  </si>
  <si>
    <t>Table 5.2: Number of votes and the electorate (thousands), 2001 by European Constituency</t>
  </si>
  <si>
    <r>
      <t>B</t>
    </r>
    <r>
      <rPr>
        <sz val="10"/>
        <rFont val="Arial"/>
        <family val="2"/>
      </rPr>
      <t>orn</t>
    </r>
  </si>
  <si>
    <t>2001 MPs Labour</t>
  </si>
  <si>
    <t>Labour MPs 2001 (number)</t>
  </si>
  <si>
    <t>Total electorate</t>
  </si>
  <si>
    <t>1997 Labour MPs</t>
  </si>
  <si>
    <t>Labour MPs 1997 (number)</t>
  </si>
  <si>
    <t>Labour % of electorate 1997</t>
  </si>
  <si>
    <t>Labour Votes 1997</t>
  </si>
  <si>
    <t>Total eletorate 1997</t>
  </si>
  <si>
    <t>Abstentions 2001</t>
  </si>
  <si>
    <t>Total Votes 2001</t>
  </si>
  <si>
    <t>Con Vote 2001</t>
  </si>
  <si>
    <t>Morrison's Academy</t>
  </si>
  <si>
    <t>Agricultural scientist</t>
  </si>
  <si>
    <t>Mark Lazarowicz</t>
  </si>
  <si>
    <t>St Andrews</t>
  </si>
  <si>
    <t>Linda Clark</t>
  </si>
  <si>
    <t>Lowside Academy, Dundee</t>
  </si>
  <si>
    <t>St Andrews &amp; Edinburgh</t>
  </si>
  <si>
    <t>Member, Scottish Legal Aid Board</t>
  </si>
  <si>
    <t>Nigel Griffiths</t>
  </si>
  <si>
    <t>Hawick High School</t>
  </si>
  <si>
    <t>Information and welfare rights officer</t>
  </si>
  <si>
    <t>John Barrett</t>
  </si>
  <si>
    <t>Forrester High School</t>
  </si>
  <si>
    <t>Telford College</t>
  </si>
  <si>
    <t>Michael Connarty MP</t>
  </si>
  <si>
    <t>Eric Joyce MP</t>
  </si>
  <si>
    <t>Peter Duncan</t>
  </si>
  <si>
    <t>Ardossan Academy</t>
  </si>
  <si>
    <t>John Robertson MP</t>
  </si>
  <si>
    <t>Shawlands Academy</t>
  </si>
  <si>
    <t>Local customer manager</t>
  </si>
  <si>
    <t>James Wray MP</t>
  </si>
  <si>
    <t>St Bonaventure Secondary School (RC)</t>
  </si>
  <si>
    <t>Lorry driver</t>
  </si>
  <si>
    <t>Tom Harris</t>
  </si>
  <si>
    <t>Garnock Academy, Kilbirnie</t>
  </si>
  <si>
    <t>Press officer</t>
  </si>
  <si>
    <t>Mohammed Sarwar MP</t>
  </si>
  <si>
    <t>University of Faisalabad, Pakistan</t>
  </si>
  <si>
    <t>Director United Wholesale Ltd</t>
  </si>
  <si>
    <t>George Galloway MP</t>
  </si>
  <si>
    <t>Harris Academy</t>
  </si>
  <si>
    <t>Tyre worker</t>
  </si>
  <si>
    <t>Ann McKechin</t>
  </si>
  <si>
    <t>Strathclyde, &amp; Paisley</t>
  </si>
  <si>
    <t>Ian Davidson MP</t>
  </si>
  <si>
    <t>Jedburgh Grammar School</t>
  </si>
  <si>
    <t>Edingurgh &amp;Jordanhill College of Education</t>
  </si>
  <si>
    <t>Thomas McAvoy MP</t>
  </si>
  <si>
    <t>St Columbkille's School (RC)</t>
  </si>
  <si>
    <t>Engineering worker</t>
  </si>
  <si>
    <t>David Marshall MP</t>
  </si>
  <si>
    <t>Woodside Senior Secondary School</t>
  </si>
  <si>
    <t>Bus driver</t>
  </si>
  <si>
    <t>Rt Hon Michael Martin MP</t>
  </si>
  <si>
    <t>Sheet metal worker</t>
  </si>
  <si>
    <t>Malcolm Bruce MP</t>
  </si>
  <si>
    <t>Wrekin College, Shropshire</t>
  </si>
  <si>
    <t>St Andrews &amp; Strathclyde</t>
  </si>
  <si>
    <t>David Cairns</t>
  </si>
  <si>
    <t>Notre Dame High School</t>
  </si>
  <si>
    <t>Gregnor, Rome</t>
  </si>
  <si>
    <t>Parliamentary assistant</t>
  </si>
  <si>
    <t>Rt Hon Dr John Reid MP</t>
  </si>
  <si>
    <t xml:space="preserve">Coatbridge &amp; stirling </t>
  </si>
  <si>
    <t>Insurance representative</t>
  </si>
  <si>
    <t>Bill Tynan MP</t>
  </si>
  <si>
    <t>St Mungo's Academy</t>
  </si>
  <si>
    <t>Stow College</t>
  </si>
  <si>
    <t>Mechanical engineering</t>
  </si>
  <si>
    <t>Political officer</t>
  </si>
  <si>
    <t>David Stewart MP</t>
  </si>
  <si>
    <t>Inverness Academy</t>
  </si>
  <si>
    <t>Desmond Browne MP</t>
  </si>
  <si>
    <t>St Michael's RC Academy</t>
  </si>
  <si>
    <t>Dr Lewis Moonie MP</t>
  </si>
  <si>
    <t>Grove Academy, Dundee</t>
  </si>
  <si>
    <t>St Andrews, Edinburgh</t>
  </si>
  <si>
    <t>Medical doctor</t>
  </si>
  <si>
    <t>Tam Dalyell MP</t>
  </si>
  <si>
    <t>Journalist/teacher</t>
  </si>
  <si>
    <t>Rt Hon Robin Cook MP</t>
  </si>
  <si>
    <t>Aberdeen Grammar School</t>
  </si>
  <si>
    <t>David Hamilton</t>
  </si>
  <si>
    <t>Dalkeith High School</t>
  </si>
  <si>
    <t>Angus Robertson</t>
  </si>
  <si>
    <t>Broughton High School, Edinburgh</t>
  </si>
  <si>
    <t>MA Politics and International Relations</t>
  </si>
  <si>
    <t>Frank Roy MP</t>
  </si>
  <si>
    <t>Our Lady's High School</t>
  </si>
  <si>
    <t>Glasgow Caledonian</t>
  </si>
  <si>
    <t>Steel worker</t>
  </si>
  <si>
    <t>Menzies Campbell MP</t>
  </si>
  <si>
    <t>Hillhead High School</t>
  </si>
  <si>
    <t>Pete Wishart</t>
  </si>
  <si>
    <t>Queen Anne High School</t>
  </si>
  <si>
    <t xml:space="preserve">Moray House College </t>
  </si>
  <si>
    <t>Musician</t>
  </si>
  <si>
    <t>Martin O'Neill MP</t>
  </si>
  <si>
    <t>Trinity Academy, Edinburgh</t>
  </si>
  <si>
    <t>Heriot-Watt University, &amp; Moray House College of Education</t>
  </si>
  <si>
    <t>Insurance clerk, teacher</t>
  </si>
  <si>
    <t>Alistair Carmichael</t>
  </si>
  <si>
    <t>Islay High School</t>
  </si>
  <si>
    <t>Irene Adams MP</t>
  </si>
  <si>
    <t>Stanley Green High School</t>
  </si>
  <si>
    <t>Secretary to her husband, Allen Adams (MP)</t>
  </si>
  <si>
    <t>Douglas Alexander MP</t>
  </si>
  <si>
    <t>Park Mains High School, Erskine</t>
  </si>
  <si>
    <t>Edinburgh &amp; Pennsylvania</t>
  </si>
  <si>
    <t>Diploma in Legal Practise</t>
  </si>
  <si>
    <t>Annabel Ewing</t>
  </si>
  <si>
    <t>Craigholme School</t>
  </si>
  <si>
    <t>Amsterdam</t>
  </si>
  <si>
    <t>Rt Hon Charles Kennedy</t>
  </si>
  <si>
    <t>Lochaber High School, Fort William</t>
  </si>
  <si>
    <t>Worked in broadcasting</t>
  </si>
  <si>
    <t>Archie Kirkwood MP</t>
  </si>
  <si>
    <t>Cranhill School, Glasgow</t>
  </si>
  <si>
    <t xml:space="preserve">Heriot-Watt University </t>
  </si>
  <si>
    <t>Anne McGuire MP</t>
  </si>
  <si>
    <t>Our Lady of St Francis Secondary School</t>
  </si>
  <si>
    <t>Glasgow, &amp; Notre Dame College of Education</t>
  </si>
  <si>
    <t>John Lyons</t>
  </si>
  <si>
    <t>Woodside Secondary School</t>
  </si>
  <si>
    <t>Michael Moore MP</t>
  </si>
  <si>
    <t>Sir Robert Smith MP</t>
  </si>
  <si>
    <t>James Sheridan</t>
  </si>
  <si>
    <t>Calum McDonald MP</t>
  </si>
  <si>
    <t>Nicholson Institute, Stornoway</t>
  </si>
  <si>
    <t>Edinburgh, &amp; University of California, Los Angeles</t>
  </si>
  <si>
    <t>%State</t>
  </si>
  <si>
    <t>State School</t>
  </si>
  <si>
    <t>wasted</t>
  </si>
  <si>
    <t>%</t>
  </si>
  <si>
    <t>tot</t>
  </si>
  <si>
    <t>Salisbury Cathedral School</t>
  </si>
  <si>
    <t>Kings College</t>
  </si>
  <si>
    <t>David Chidgey MP</t>
  </si>
  <si>
    <t>Brune Park County High School</t>
  </si>
  <si>
    <t>Portsmouth Polytechnic</t>
  </si>
  <si>
    <t>Civil engineering</t>
  </si>
  <si>
    <t>Mark Hoban</t>
  </si>
  <si>
    <t>Chartered accountant</t>
  </si>
  <si>
    <t>Peter Viggers MP</t>
  </si>
  <si>
    <t>Portsmouth Grammar School</t>
  </si>
  <si>
    <t>Trinity Hall, Cambridge</t>
  </si>
  <si>
    <t>David Willets MP</t>
  </si>
  <si>
    <t>King Edward's School, Birmingham</t>
  </si>
  <si>
    <t>Christ Church, oxford</t>
  </si>
  <si>
    <t>Dr Julian Lewis MP</t>
  </si>
  <si>
    <t>Dynevor Grammar School</t>
  </si>
  <si>
    <t>Deputy director of the Conservative Resarch department</t>
  </si>
  <si>
    <t>Desmond Swayne MP</t>
  </si>
  <si>
    <t>Bedford School</t>
  </si>
  <si>
    <t xml:space="preserve">St Andrew's </t>
  </si>
  <si>
    <t>Computer systems manager</t>
  </si>
  <si>
    <t>Rt Hon James Arbuthnot MP</t>
  </si>
  <si>
    <t>Trinity College, Cambridge</t>
  </si>
  <si>
    <t>Rt Hon Sir George Young MP</t>
  </si>
  <si>
    <t>Christ Church, Oxford</t>
  </si>
  <si>
    <t>Sydney Rapson MP</t>
  </si>
  <si>
    <t>Paulsgrove Modern School, Portsmouth</t>
  </si>
  <si>
    <t>Portsmouth Dockyard College</t>
  </si>
  <si>
    <t>Aircraft fitter at the local Royal Navy Aviation Yard</t>
  </si>
  <si>
    <t>Mike Hancock MP</t>
  </si>
  <si>
    <t>Portsea School</t>
  </si>
  <si>
    <t>Hampshire, Oxford, and London</t>
  </si>
  <si>
    <t>Sandra Gidley MP</t>
  </si>
  <si>
    <t>Eggars Grammar School, Alton</t>
  </si>
  <si>
    <t>Pharmacy</t>
  </si>
  <si>
    <t>Pharmacist</t>
  </si>
  <si>
    <t>Rt Hon John Denham MP</t>
  </si>
  <si>
    <t>Woodroffe Comprehensive School, Lyme Regis</t>
  </si>
  <si>
    <t>Southhampton</t>
  </si>
  <si>
    <t>Charity administrator</t>
  </si>
  <si>
    <t>Dr Alan Whitehead MP</t>
  </si>
  <si>
    <t>Professor of public policy</t>
  </si>
  <si>
    <t>Mark Oaten MP</t>
  </si>
  <si>
    <t>Greens School, Watford</t>
  </si>
  <si>
    <t>Suffolk</t>
  </si>
  <si>
    <t>David Ruffley MP</t>
  </si>
  <si>
    <t xml:space="preserve">Bolton School </t>
  </si>
  <si>
    <t>Michael Lord MP</t>
  </si>
  <si>
    <t>MA Agriculture</t>
  </si>
  <si>
    <t>Aboricultural consultant</t>
  </si>
  <si>
    <t>Jamie Cann MP</t>
  </si>
  <si>
    <t>Barton-On-Humber Grammar School</t>
  </si>
  <si>
    <t>Kesteven College of Education.</t>
  </si>
  <si>
    <t>Primary school teacher</t>
  </si>
  <si>
    <t>Tim Yeo MP</t>
  </si>
  <si>
    <t>Charterhouse</t>
  </si>
  <si>
    <t>Director, Spastics Society</t>
  </si>
  <si>
    <t>Rt Hon John Gummer MP</t>
  </si>
  <si>
    <t>King's School, Rochester</t>
  </si>
  <si>
    <t>Selwyn College, Cambridge</t>
  </si>
  <si>
    <t>Publisher, &amp; company director</t>
  </si>
  <si>
    <t>Bob Blizzard MP</t>
  </si>
  <si>
    <t>Culford school</t>
  </si>
  <si>
    <t>Richard Spring MP</t>
  </si>
  <si>
    <t>Educated in South Africa</t>
  </si>
  <si>
    <t>Stockbroker</t>
  </si>
  <si>
    <t>Peter Ainsworth MP</t>
  </si>
  <si>
    <t>Ludgrove School</t>
  </si>
  <si>
    <t>Lincoln College, Oxford</t>
  </si>
  <si>
    <t>Director, Warburg Securities</t>
  </si>
  <si>
    <t>Chris Grayling</t>
  </si>
  <si>
    <t>Royal Grammar, High Wycombe</t>
  </si>
  <si>
    <t>TV news journalist</t>
  </si>
  <si>
    <t>Ian Taylor MP</t>
  </si>
  <si>
    <t>Whiteley Abbey School, Coventry</t>
  </si>
  <si>
    <t>Finance adviser</t>
  </si>
  <si>
    <t>Sue Doughty</t>
  </si>
  <si>
    <t>Mill Mount Grammar, York</t>
  </si>
  <si>
    <t>Sir Paul Beresford MP</t>
  </si>
  <si>
    <t>Waimea College, Nelson, New Zealand</t>
  </si>
  <si>
    <t>Otago, Dunedin</t>
  </si>
  <si>
    <t>Dentist on Park Lane</t>
  </si>
  <si>
    <t>Crispin Blunt MP</t>
  </si>
  <si>
    <t>Wellington &amp; Sandhurst</t>
  </si>
  <si>
    <t>Philip Hammond MP</t>
  </si>
  <si>
    <t>Shenfield School</t>
  </si>
  <si>
    <t>University College, Oxford</t>
  </si>
  <si>
    <t>Director of a small house building company</t>
  </si>
  <si>
    <t>Virginia Bottomley MP</t>
  </si>
  <si>
    <t>Putney High School for Girl's</t>
  </si>
  <si>
    <t>Essex, &amp; LSE</t>
  </si>
  <si>
    <t>Phsychiatric social worker</t>
  </si>
  <si>
    <t>David Wiltshire MP</t>
  </si>
  <si>
    <t>Methodidt Public School</t>
  </si>
  <si>
    <t>Director of Brunel University's Political Management Programme</t>
  </si>
  <si>
    <t>Nick Hawkins MP</t>
  </si>
  <si>
    <t>Lincoln College, Oxford, &amp; Inns College of Law</t>
  </si>
  <si>
    <t>MA Jurisprudence</t>
  </si>
  <si>
    <t>Humfrey Malins MP</t>
  </si>
  <si>
    <t>St John's School, Leatherhead</t>
  </si>
  <si>
    <t>Brasenose College, Oxford, &amp; Guildford College of Law</t>
  </si>
  <si>
    <t>Warwickshire</t>
  </si>
  <si>
    <t>Mike O'Brien MP</t>
  </si>
  <si>
    <t>blessed Edward Oldcombe RC School</t>
  </si>
  <si>
    <t>North Staffordshire Polytechnic</t>
  </si>
  <si>
    <t>Solicitor and teacher</t>
  </si>
  <si>
    <t>Bill Olner MP</t>
  </si>
  <si>
    <t>Atherstone Secondary School</t>
  </si>
  <si>
    <t>North Warickshire Technical college</t>
  </si>
  <si>
    <t>Andrew King MP</t>
  </si>
  <si>
    <t>St John the Baptist school, Uddingston, Lanarkshire</t>
  </si>
  <si>
    <t>Social work manager</t>
  </si>
  <si>
    <t>John Maples MP</t>
  </si>
  <si>
    <t>Marlborough College</t>
  </si>
  <si>
    <t>Downing College, Cambridge</t>
  </si>
  <si>
    <t>Barrister, &amp; public relations officer</t>
  </si>
  <si>
    <t>James Plaskitt MP</t>
  </si>
  <si>
    <t>Pilgrim School, Bedford</t>
  </si>
  <si>
    <t>Lecturer, &amp; business analyst</t>
  </si>
  <si>
    <t>West Sussex</t>
  </si>
  <si>
    <t>Howard Flight MP</t>
  </si>
  <si>
    <t>MA Economics</t>
  </si>
  <si>
    <t>Managing director, Guiness Flight Global</t>
  </si>
  <si>
    <t>Nick Gibb MP</t>
  </si>
  <si>
    <t>Maidstone Grammar School &amp; Roundhay School, Leeds</t>
  </si>
  <si>
    <t>Private and State</t>
  </si>
  <si>
    <t xml:space="preserve">Durham       </t>
  </si>
  <si>
    <t>Andrew Tyrie MP</t>
  </si>
  <si>
    <t>Felsted School</t>
  </si>
  <si>
    <t>Trinity College, College of Europe, &amp; Wolfson College</t>
  </si>
  <si>
    <t>Senior economist</t>
  </si>
  <si>
    <t>Laura Moffatt MP</t>
  </si>
  <si>
    <t>Hazelwick Comprehensive School</t>
  </si>
  <si>
    <t>Crawley College</t>
  </si>
  <si>
    <t>Nurse and councillor</t>
  </si>
  <si>
    <t>Tim Loughton MP</t>
  </si>
  <si>
    <t>Priory School, Lewes</t>
  </si>
  <si>
    <t>Warick</t>
  </si>
  <si>
    <t>Asset manager</t>
  </si>
  <si>
    <t>Rt Hon Francis Maude MP</t>
  </si>
  <si>
    <t>Hon Nicholas Soames MP</t>
  </si>
  <si>
    <t>Peter Bottomley MP</t>
  </si>
  <si>
    <t>Worked in advertising and marketing</t>
  </si>
  <si>
    <t>Wight</t>
  </si>
  <si>
    <t>Andrew Turner</t>
  </si>
  <si>
    <t>Wiltshire</t>
  </si>
  <si>
    <t>Rt Hon Michael Ancram MP</t>
  </si>
  <si>
    <t>Ampleforth (RC), Christchurch, Oxford</t>
  </si>
  <si>
    <t>Chairman Northern Corporate Communications</t>
  </si>
  <si>
    <t>Michael Wills MP</t>
  </si>
  <si>
    <t>Haberdasher's Askes</t>
  </si>
  <si>
    <t>TV producer at LWT</t>
  </si>
  <si>
    <t>James Gray MP</t>
  </si>
  <si>
    <t>Glasgow, &amp; Christ Church, Oxford</t>
  </si>
  <si>
    <t>Businessman</t>
  </si>
  <si>
    <t>Robert Key MP</t>
  </si>
  <si>
    <t>Julia Drown MP</t>
  </si>
  <si>
    <t>Hampstead Comprehensive</t>
  </si>
  <si>
    <t>Andrew Murrison</t>
  </si>
  <si>
    <t>The Harwich School</t>
  </si>
  <si>
    <t>Bristol, &amp; Cambridge</t>
  </si>
  <si>
    <t>Worcestershire</t>
  </si>
  <si>
    <t>Julie Kirkbride MP</t>
  </si>
  <si>
    <t>Highfields Grammar School</t>
  </si>
  <si>
    <t>Girton College, Cambridge</t>
  </si>
  <si>
    <t>MA BA Economics and History</t>
  </si>
  <si>
    <t>Jornalism</t>
  </si>
  <si>
    <t>Bill Wiggin</t>
  </si>
  <si>
    <t>University College, N Wales</t>
  </si>
  <si>
    <t>Manager of Commerzbank</t>
  </si>
  <si>
    <t>Peter Luff MP</t>
  </si>
  <si>
    <t>Windsor Grammar School</t>
  </si>
  <si>
    <t>Company secretary, family stationery business</t>
  </si>
  <si>
    <t>Jacqui Smith MP</t>
  </si>
  <si>
    <t>Dyson Perrins High School, Malvern</t>
  </si>
  <si>
    <t>Researcher and teacher</t>
  </si>
  <si>
    <t>Sir Michael Spicer MP</t>
  </si>
  <si>
    <t>Wellington</t>
  </si>
  <si>
    <t>Emmanuel College, Cambridge</t>
  </si>
  <si>
    <t>Ecconomist, &amp; company director</t>
  </si>
  <si>
    <t>Michael Foster MP</t>
  </si>
  <si>
    <t>Great Wyreley High School, Walsall</t>
  </si>
  <si>
    <t>Wolverhampton Polytechnic, &amp; University of Central England</t>
  </si>
  <si>
    <t>Accounting &amp; finance</t>
  </si>
  <si>
    <t>Dr Richard Taylor</t>
  </si>
  <si>
    <t>Leys School, Cambridge</t>
  </si>
  <si>
    <t>Clare College, Cambridge, &amp; Westminster Medical School</t>
  </si>
  <si>
    <t>Medicine MB</t>
  </si>
  <si>
    <t>Consultant physician</t>
  </si>
  <si>
    <t>Wales</t>
  </si>
  <si>
    <t>Electrical technician</t>
  </si>
  <si>
    <t>John Battle MP</t>
  </si>
  <si>
    <t>St Michael's RC College</t>
  </si>
  <si>
    <t>Liverpool, Leeds</t>
  </si>
  <si>
    <t>Colin Challen</t>
  </si>
  <si>
    <t>Malton Grammar School</t>
  </si>
  <si>
    <t>Bill O'Brien MP</t>
  </si>
  <si>
    <t>St Joseph's RC School, Castleford</t>
  </si>
  <si>
    <t>Minor</t>
  </si>
  <si>
    <t>Yvette Cooper MP</t>
  </si>
  <si>
    <t>Eggars Comprehensive School, Alton</t>
  </si>
  <si>
    <t>Balliol college, Oxford &amp; LSE</t>
  </si>
  <si>
    <t>Paul Truswell MP</t>
  </si>
  <si>
    <t>Firth Park Comprehensive School</t>
  </si>
  <si>
    <t>Journalist (Yorkshire Post)</t>
  </si>
  <si>
    <t>Christopher Leslie MP</t>
  </si>
  <si>
    <t>Bingley Grammar School</t>
  </si>
  <si>
    <t>David Hinchcliffe MP</t>
  </si>
  <si>
    <t>Cathedral School</t>
  </si>
  <si>
    <t>Leeds Polytechnic, &amp; Bradford</t>
  </si>
  <si>
    <t>Bedfordshire</t>
  </si>
  <si>
    <t>Patrick Hall MP</t>
  </si>
  <si>
    <t>Bedford Modern School</t>
  </si>
  <si>
    <t>Birmingham &amp; Oxford Polytechnic</t>
  </si>
  <si>
    <t>Town planner &amp; local county councillor</t>
  </si>
  <si>
    <t>Kelvin Hopkins MP</t>
  </si>
  <si>
    <t>Queen Elizabeth's Grammar School</t>
  </si>
  <si>
    <t>Adams Grammar School, Newport</t>
  </si>
  <si>
    <t>North London Polytechnic</t>
  </si>
  <si>
    <t>Rt Hon Chris Smith</t>
  </si>
  <si>
    <t>George Watsons College, Edinburgh</t>
  </si>
  <si>
    <t>Pembroke College &amp; Harvard</t>
  </si>
  <si>
    <t>PhD in English literature</t>
  </si>
  <si>
    <t>Worked for housing charities</t>
  </si>
  <si>
    <t>Rt Hon Michael Portillo</t>
  </si>
  <si>
    <t>Peterhouse College, Cambridge</t>
  </si>
  <si>
    <t>MA History</t>
  </si>
  <si>
    <t>Edward Davey MP</t>
  </si>
  <si>
    <t>Nottingham High School</t>
  </si>
  <si>
    <t>Jesus College, Oxford</t>
  </si>
  <si>
    <t>Management consultant</t>
  </si>
  <si>
    <t>Joan Ruddock MP</t>
  </si>
  <si>
    <t>Pontypool Grammar School</t>
  </si>
  <si>
    <t>Imperial College</t>
  </si>
  <si>
    <t>Manager, Reading Citizens Advice Bureau</t>
  </si>
  <si>
    <t>Bridget Prentice MP</t>
  </si>
  <si>
    <t>Our Lady of St Francis School</t>
  </si>
  <si>
    <t>Jim Dowd MP</t>
  </si>
  <si>
    <t>Sedgehill Comprehensive School</t>
  </si>
  <si>
    <t>London Nautical School</t>
  </si>
  <si>
    <t>Telephone engineer</t>
  </si>
  <si>
    <t>Harry Cohen MP</t>
  </si>
  <si>
    <t>George Gascoigne school</t>
  </si>
  <si>
    <t>East Ham Technical College</t>
  </si>
  <si>
    <t>Accountant</t>
  </si>
  <si>
    <t>Siobhan McDonagh MP</t>
  </si>
  <si>
    <t>Holy Cross School</t>
  </si>
  <si>
    <t>Essex</t>
  </si>
  <si>
    <t>Development coordinator</t>
  </si>
  <si>
    <t>Simon Hughes, MP</t>
  </si>
  <si>
    <t>Llandaff Catherdral school</t>
  </si>
  <si>
    <t>Christ's College, Brecon &amp; Inns Court School of Law</t>
  </si>
  <si>
    <t>Derek Conway</t>
  </si>
  <si>
    <t>Beacon Boys School</t>
  </si>
  <si>
    <t>Newcastle Polytechnic</t>
  </si>
  <si>
    <t>Advertising</t>
  </si>
  <si>
    <t>John Horam MP</t>
  </si>
  <si>
    <t>Silcoates School, Wakefield</t>
  </si>
  <si>
    <t>St Catherines College, Cambridge</t>
  </si>
  <si>
    <t>Economist and businessman</t>
  </si>
  <si>
    <t>Jim Fitzpatrick MP</t>
  </si>
  <si>
    <t>Holyrood Secondary School, Glasgow</t>
  </si>
  <si>
    <t>Never attended</t>
  </si>
  <si>
    <t>Firefighter &amp; School governor</t>
  </si>
  <si>
    <t>Anthony Colman MP</t>
  </si>
  <si>
    <t>Paston Grammar School, North Walsham</t>
  </si>
  <si>
    <t>Magdalene College, Cambridge &amp; East Anglia &amp; LSE</t>
  </si>
  <si>
    <t>Former director of the Burton Clouthing Group</t>
  </si>
  <si>
    <t>Karen Buck MP</t>
  </si>
  <si>
    <t>Chelmsford County High School for Girls</t>
  </si>
  <si>
    <t>Worked for a charity, helping the disabled</t>
  </si>
  <si>
    <t>Dr Jenny Tounge MP</t>
  </si>
  <si>
    <t>Dudley Girls High School</t>
  </si>
  <si>
    <t>University College, London</t>
  </si>
  <si>
    <t>GP</t>
  </si>
  <si>
    <t>Andrew Rossindale</t>
  </si>
  <si>
    <t>Marshalls Park</t>
  </si>
  <si>
    <t>Public relations consultant</t>
  </si>
  <si>
    <t>John Wilkinson MP</t>
  </si>
  <si>
    <t>Eton</t>
  </si>
  <si>
    <t>Churchill college, Cambridge</t>
  </si>
  <si>
    <t>Defence specialist</t>
  </si>
  <si>
    <t>Keith Hill MP</t>
  </si>
  <si>
    <t>City of Leicester Boy's School</t>
  </si>
  <si>
    <t>Corpus Christi College, Oxford</t>
  </si>
  <si>
    <t>Paul Burstow MP</t>
  </si>
  <si>
    <t>Glastonbury High School</t>
  </si>
  <si>
    <t>Carshalton College</t>
  </si>
  <si>
    <t>Campaigns officer</t>
  </si>
  <si>
    <t>Tom Cox MP</t>
  </si>
  <si>
    <t>A council school in London</t>
  </si>
  <si>
    <t>Miner, &amp; power station worker</t>
  </si>
  <si>
    <t>David Lammy MP</t>
  </si>
  <si>
    <t>Kings School, Peterborough</t>
  </si>
  <si>
    <t>London, &amp; Harvard Law School</t>
  </si>
  <si>
    <t>Dr Vincent Cable MP</t>
  </si>
  <si>
    <t>Nunthorpe Grammar School</t>
  </si>
  <si>
    <t>Fitzwilliam College, Cambridge, &amp; Glasgow</t>
  </si>
  <si>
    <t>PhD</t>
  </si>
  <si>
    <t>Economist</t>
  </si>
  <si>
    <t>Angela Watkinson</t>
  </si>
  <si>
    <t>Age 59</t>
  </si>
  <si>
    <t>Wanstead County High School</t>
  </si>
  <si>
    <t>Anglia</t>
  </si>
  <si>
    <t>Public Administration (as a mature student)</t>
  </si>
  <si>
    <t>Banker</t>
  </si>
  <si>
    <t>John Randall MP</t>
  </si>
  <si>
    <t>Merchant Taylor's, Northwood</t>
  </si>
  <si>
    <t>School of Slavonic and East European Studies, London</t>
  </si>
  <si>
    <t>Serbo-Croat</t>
  </si>
  <si>
    <t>Department store owner</t>
  </si>
  <si>
    <t>Kate Hoey</t>
  </si>
  <si>
    <t>Royal Belfast Academy</t>
  </si>
  <si>
    <t>Ulster College of Physical Education, &amp; City of London College</t>
  </si>
  <si>
    <t>Lecturer, &amp; journalist</t>
  </si>
  <si>
    <t>Neil Gerrard MP</t>
  </si>
  <si>
    <t>Manchester Grammar School</t>
  </si>
  <si>
    <t>Wadham College, Oxford</t>
  </si>
  <si>
    <t>Lecturer in computing</t>
  </si>
  <si>
    <t>Tony Banks MP</t>
  </si>
  <si>
    <t>Archbishop's Tenison's Grammar School, Kennington</t>
  </si>
  <si>
    <t>York, &amp; LSE</t>
  </si>
  <si>
    <t>Roger Casale MP</t>
  </si>
  <si>
    <t>Hurstpierpoint College</t>
  </si>
  <si>
    <t>Brasenose College, Oxford</t>
  </si>
  <si>
    <t>LSE (aswell as various foreign universities)</t>
  </si>
  <si>
    <t>Greater Manchester</t>
  </si>
  <si>
    <t>Graham Brady MP</t>
  </si>
  <si>
    <t>Altrincham Grammar School</t>
  </si>
  <si>
    <t>Public Relations</t>
  </si>
  <si>
    <t>David Heyes</t>
  </si>
  <si>
    <t>Blackley High School</t>
  </si>
  <si>
    <t>Technical</t>
  </si>
  <si>
    <t>Open University</t>
  </si>
  <si>
    <t>BA (Honours) Social Sciences</t>
  </si>
  <si>
    <t>Service Manager</t>
  </si>
  <si>
    <t>David Crausby MP</t>
  </si>
  <si>
    <t>Derby Grammar School</t>
  </si>
  <si>
    <t>Engineer</t>
  </si>
  <si>
    <t>Dr Brian Iddon MP</t>
  </si>
  <si>
    <t>Christ Church Boy's School &amp; Southport Technical college</t>
  </si>
  <si>
    <t>Hull</t>
  </si>
  <si>
    <t>BSc Chemistry, PhD Organic Chemistry</t>
  </si>
  <si>
    <t>Ruth Kelly MP</t>
  </si>
  <si>
    <t>Westminster School</t>
  </si>
  <si>
    <t>Queens College, Oxford</t>
  </si>
  <si>
    <t>BA Politics , Philosophy and economics MSc Economics</t>
  </si>
  <si>
    <t>David Chaytor MP</t>
  </si>
  <si>
    <t>Bury Grammar School</t>
  </si>
  <si>
    <t>London</t>
  </si>
  <si>
    <t>FE lecturer</t>
  </si>
  <si>
    <t>Ivan Lewis MP</t>
  </si>
  <si>
    <t>William Hulme Grammar School</t>
  </si>
  <si>
    <t>Hertford College, Oxford</t>
  </si>
  <si>
    <t>Professor of social policy</t>
  </si>
  <si>
    <t>David Drew MP</t>
  </si>
  <si>
    <t>Kingsfield School, Bristol</t>
  </si>
  <si>
    <t>Nottingham, &amp; Birmingham</t>
  </si>
  <si>
    <t>Schoolteacher, &amp; lecturer</t>
  </si>
  <si>
    <t>Lawrence Robertson MP</t>
  </si>
  <si>
    <t>Farnworth Grammar School</t>
  </si>
  <si>
    <t>Owns a public relations company</t>
  </si>
  <si>
    <t>Dan Norris MP</t>
  </si>
  <si>
    <t>An undisclosed Comprehensive school</t>
  </si>
  <si>
    <t>Hampshire</t>
  </si>
  <si>
    <t>Gerald Howarth MP</t>
  </si>
  <si>
    <t>Bloxham</t>
  </si>
  <si>
    <t>Southampton</t>
  </si>
  <si>
    <t>BA English</t>
  </si>
  <si>
    <t>Andrew Hunter MP</t>
  </si>
  <si>
    <t>St Georges School, Harpendon</t>
  </si>
  <si>
    <t>Durham &amp; Jesus College</t>
  </si>
  <si>
    <t>BA Theology MA History</t>
  </si>
  <si>
    <t>Assistant master, Harrow School</t>
  </si>
  <si>
    <t>Michael Mates MP</t>
  </si>
  <si>
    <t>London Central</t>
  </si>
  <si>
    <t>London East</t>
  </si>
  <si>
    <t>London North</t>
  </si>
  <si>
    <t>London North East</t>
  </si>
  <si>
    <t>London North West</t>
  </si>
  <si>
    <t>London South and Surrey East</t>
  </si>
  <si>
    <t>London South East</t>
  </si>
  <si>
    <t>London South Inner</t>
  </si>
  <si>
    <t>London South West</t>
  </si>
  <si>
    <t>London West</t>
  </si>
  <si>
    <t>Greater Manchester Central</t>
  </si>
  <si>
    <t>Greater Manchester East</t>
  </si>
  <si>
    <t>Greater Manchester West</t>
  </si>
  <si>
    <t>Merseyside East and Wigan</t>
  </si>
  <si>
    <t>Merseyside West</t>
  </si>
  <si>
    <t>Sheffield</t>
  </si>
  <si>
    <t>Yorkshire South</t>
  </si>
  <si>
    <t>Northumbria</t>
  </si>
  <si>
    <t>Tyne and Wear</t>
  </si>
  <si>
    <t>Birmingham East</t>
  </si>
  <si>
    <t>Birmingham West</t>
  </si>
  <si>
    <t>Coventry and North Warwickshire</t>
  </si>
  <si>
    <t>Midlands West</t>
  </si>
  <si>
    <t>Leeds</t>
  </si>
  <si>
    <t>Yorkshire South West</t>
  </si>
  <si>
    <t>Yorkshire West</t>
  </si>
  <si>
    <t>Bedfordshire and Milton Keynes</t>
  </si>
  <si>
    <t>Thames Valley</t>
  </si>
  <si>
    <t>Bristol</t>
  </si>
  <si>
    <t>Buckinghamshire and Oxfordshire East</t>
  </si>
  <si>
    <t>Cambridgeshire</t>
  </si>
  <si>
    <t>Cheshire East</t>
  </si>
  <si>
    <t>Cheshire West and Wirral</t>
  </si>
  <si>
    <t>Cornwall and West Plymouth</t>
  </si>
  <si>
    <t>Cumbria and Lancashire North</t>
  </si>
  <si>
    <t>Peak District</t>
  </si>
  <si>
    <t>Devon and East Plymouth</t>
  </si>
  <si>
    <t>Dorset and East Devon</t>
  </si>
  <si>
    <t>Durham</t>
  </si>
  <si>
    <t>East Yorkshire and North Lincolnshire</t>
  </si>
  <si>
    <t>East Sussex and Kent South</t>
  </si>
  <si>
    <t>Essex North and Suffolk South</t>
  </si>
  <si>
    <t>Essex South</t>
  </si>
  <si>
    <t>Essex West and Hertfordshire East</t>
  </si>
  <si>
    <t>Gloucestershire</t>
  </si>
  <si>
    <t>Itchen, Test and Avon</t>
  </si>
  <si>
    <t>South Downs West</t>
  </si>
  <si>
    <t>Wight and Hampshire South</t>
  </si>
  <si>
    <t>Hertfordshire</t>
  </si>
  <si>
    <t>Kent East</t>
  </si>
  <si>
    <t>Kent West</t>
  </si>
  <si>
    <t>Lancashire Central</t>
  </si>
  <si>
    <t>Lancashire South</t>
  </si>
  <si>
    <t>Leicester</t>
  </si>
  <si>
    <t>Norfolk</t>
  </si>
  <si>
    <t>Northamptonshire and Blaby</t>
  </si>
  <si>
    <t>Cleveland and Richmond</t>
  </si>
  <si>
    <t>North Yorkshire</t>
  </si>
  <si>
    <t>Nottingham and Leicestershire North West</t>
  </si>
  <si>
    <t>Nottinghamshire North and Chesterfield</t>
  </si>
  <si>
    <t>Hampshire North and Oxford</t>
  </si>
  <si>
    <t>Herefordshire and Shropshire</t>
  </si>
  <si>
    <t>Somerset and North Devon</t>
  </si>
  <si>
    <t>Staffordshire East and Derby</t>
  </si>
  <si>
    <t>Staffordshire West and Congleton</t>
  </si>
  <si>
    <t>Suffolk and South West Norfolk</t>
  </si>
  <si>
    <t>Surrey</t>
  </si>
  <si>
    <t>Worcestershire and South Warwickshire</t>
  </si>
  <si>
    <t>Sussex West</t>
  </si>
  <si>
    <t>Wiltshire North and Bath</t>
  </si>
  <si>
    <t>Mid and West Wales</t>
  </si>
  <si>
    <t>North Wales</t>
  </si>
  <si>
    <t>South Wales Central</t>
  </si>
  <si>
    <t>South Wales East</t>
  </si>
  <si>
    <t>South Wales West</t>
  </si>
  <si>
    <t>Central</t>
  </si>
  <si>
    <t>Glasgow</t>
  </si>
  <si>
    <t>Highlands and Islands</t>
  </si>
  <si>
    <t>Lothian</t>
  </si>
  <si>
    <t>Mid Scotland and Fife</t>
  </si>
  <si>
    <t>North East</t>
  </si>
  <si>
    <t>South of Scotland</t>
  </si>
  <si>
    <t>West of Scotland</t>
  </si>
  <si>
    <t>Lincolshire</t>
  </si>
  <si>
    <t xml:space="preserve">Hatfield Polytechnic  </t>
  </si>
  <si>
    <t>Managing director, Westminster Public Relations</t>
  </si>
  <si>
    <t>Herefordshire</t>
  </si>
  <si>
    <t>Paul Keetch MP</t>
  </si>
  <si>
    <t>Hereford School for Boys</t>
  </si>
  <si>
    <t>Director, computer company</t>
  </si>
  <si>
    <t>Marion Roe MP</t>
  </si>
  <si>
    <t>Bromley &amp; Cromley High School</t>
  </si>
  <si>
    <t>English School of Languages, Vevey, Switzerland</t>
  </si>
  <si>
    <t>Tony McWalter MP</t>
  </si>
  <si>
    <t>St Benedicts</t>
  </si>
  <si>
    <t>University College, Aberwystwyth</t>
  </si>
  <si>
    <t>Mark Prisk</t>
  </si>
  <si>
    <t>Truro School</t>
  </si>
  <si>
    <t>Reading</t>
  </si>
  <si>
    <t>Consultant</t>
  </si>
  <si>
    <t>James Clappison MP</t>
  </si>
  <si>
    <t>St Peters, York</t>
  </si>
  <si>
    <t>Queens College Oxford</t>
  </si>
  <si>
    <t>Rt Hon Peter Lilley MP</t>
  </si>
  <si>
    <t>Clare College, Cambridge</t>
  </si>
  <si>
    <t>Oil analyst</t>
  </si>
  <si>
    <t>Oliver Heald MP</t>
  </si>
  <si>
    <t>Pembroke College, Cambridge</t>
  </si>
  <si>
    <t>Richard Page MP</t>
  </si>
  <si>
    <t>Sussex Public School</t>
  </si>
  <si>
    <t>Luton Technical College</t>
  </si>
  <si>
    <t>Kerry Pollard MP</t>
  </si>
  <si>
    <t>Thornleigh Grammar School</t>
  </si>
  <si>
    <t>Chemical engineer, British Gas, Chief executive, Housing association</t>
  </si>
  <si>
    <t>Barbara Follett MP</t>
  </si>
  <si>
    <t>Attended schools in Jersey, and Cape Town</t>
  </si>
  <si>
    <t>Cape Town University, &amp; LSE</t>
  </si>
  <si>
    <t>Style consultant</t>
  </si>
  <si>
    <t>Clare Ward MP</t>
  </si>
  <si>
    <t>Loreto College (RC)</t>
  </si>
  <si>
    <t>Hatfield Polytechnic, &amp; Brunel University, &amp; College of Law, London</t>
  </si>
  <si>
    <t>Youth representative, &amp; trainee solicitor</t>
  </si>
  <si>
    <t>Melanie Johnson MP</t>
  </si>
  <si>
    <t>Clifton High School for Girls</t>
  </si>
  <si>
    <t>University College, London, &amp; King's College, Cambridge</t>
  </si>
  <si>
    <t>Schools inspector</t>
  </si>
  <si>
    <t>Damien Green MP</t>
  </si>
  <si>
    <t>Balliol College</t>
  </si>
  <si>
    <t>BA MA Philosophy, Politics and Economics</t>
  </si>
  <si>
    <t>journalist</t>
  </si>
  <si>
    <t>Julian Brazier MP</t>
  </si>
  <si>
    <t>Wellington College</t>
  </si>
  <si>
    <t>London Business School</t>
  </si>
  <si>
    <t>MA Maths</t>
  </si>
  <si>
    <t>Worked in a management consultancy</t>
  </si>
  <si>
    <t>Jonathan Shaw MP</t>
  </si>
  <si>
    <t>Vintners Boys School</t>
  </si>
  <si>
    <t>Dr Howard Stoate MP</t>
  </si>
  <si>
    <t>Kingston Grammar School</t>
  </si>
  <si>
    <t>Gwyn Prosser MP</t>
  </si>
  <si>
    <t>Swasea Technical School</t>
  </si>
  <si>
    <t>engineering officer</t>
  </si>
  <si>
    <t>Hugh Robertson</t>
  </si>
  <si>
    <t>King's School, Canterbury</t>
  </si>
  <si>
    <t>RMA, Sandhirst, &amp; Reading</t>
  </si>
  <si>
    <t>BSc (honours) Land Management</t>
  </si>
  <si>
    <t>Army Major</t>
  </si>
  <si>
    <t>Rt Hon Michael Howard MP</t>
  </si>
  <si>
    <t>Llanelli Grammar School</t>
  </si>
  <si>
    <t>Paul Clark MP</t>
  </si>
  <si>
    <t>Gillingham Grammar School</t>
  </si>
  <si>
    <t>Keele</t>
  </si>
  <si>
    <t>Administrator</t>
  </si>
  <si>
    <t>Chris Pond MP</t>
  </si>
  <si>
    <t>Minchenden School, Southgate</t>
  </si>
  <si>
    <t>Director, The Low Pay Unit</t>
  </si>
  <si>
    <t>Anne Widdecombe</t>
  </si>
  <si>
    <t>La Sainte Convent, Bath</t>
  </si>
  <si>
    <t>Birmingham, Lady Magaret Hall, Oxford</t>
  </si>
  <si>
    <t>University administrator</t>
  </si>
  <si>
    <t>Robert Marshall-Andrews, MP</t>
  </si>
  <si>
    <t>Mill Hill School</t>
  </si>
  <si>
    <t xml:space="preserve">Bristol </t>
  </si>
  <si>
    <t>Roger Gale MP</t>
  </si>
  <si>
    <t>Hardye's School, Dorchester</t>
  </si>
  <si>
    <t>Guildhall School of Music and Drama</t>
  </si>
  <si>
    <t>Radio/television producer</t>
  </si>
  <si>
    <t>Michael Fallon MP</t>
  </si>
  <si>
    <t>Epsom College</t>
  </si>
  <si>
    <t>Private finance adviser</t>
  </si>
  <si>
    <t>Derek Wyatt MP</t>
  </si>
  <si>
    <t>Colchester Royal Grammar School</t>
  </si>
  <si>
    <t>St Luke's College, Exeter &amp; Open University &amp; St Catherine's College, Oxford</t>
  </si>
  <si>
    <t>Worked for BSkyB</t>
  </si>
  <si>
    <t>Dr Stephen Ladyman MP</t>
  </si>
  <si>
    <t>Our Lady of Walsingham School</t>
  </si>
  <si>
    <t>Liverpool Polytechnic &amp; Strathclyde</t>
  </si>
  <si>
    <t>Biology &amp; soil science</t>
  </si>
  <si>
    <t>Computer scientist</t>
  </si>
  <si>
    <t>John Stanley MP</t>
  </si>
  <si>
    <t>Lincoln college, Oxford</t>
  </si>
  <si>
    <t>Company director and consultant</t>
  </si>
  <si>
    <t>Archie Norman MP</t>
  </si>
  <si>
    <t>Charterhouse School</t>
  </si>
  <si>
    <t>Minnesota, &amp; Emmanuel College, Cambridge, &amp; Harvard Business School</t>
  </si>
  <si>
    <t>Chief executive of Asda</t>
  </si>
  <si>
    <t>Lancashire</t>
  </si>
  <si>
    <t>Rt Hon Jack Straw MP</t>
  </si>
  <si>
    <t>Front bench spokesman</t>
  </si>
  <si>
    <t>Joan Humble MP</t>
  </si>
  <si>
    <t xml:space="preserve">BA History  </t>
  </si>
  <si>
    <t>Gordon Marsden MP</t>
  </si>
  <si>
    <t>Stockport Grammar School</t>
  </si>
  <si>
    <t>Journalist/editor</t>
  </si>
  <si>
    <t>Peter Pike MP</t>
  </si>
  <si>
    <t>Hinchley Wood County School</t>
  </si>
  <si>
    <t>Factory inspector</t>
  </si>
  <si>
    <t>Lindsay Hoyle MP</t>
  </si>
  <si>
    <t>Bolton School and Horwich FE College</t>
  </si>
  <si>
    <t>Ran a printing company.</t>
  </si>
  <si>
    <t>Rt Hon Michael Jack MP</t>
  </si>
  <si>
    <t>Bradford Grammar School</t>
  </si>
  <si>
    <t>ecconomics</t>
  </si>
  <si>
    <t>Sales director</t>
  </si>
  <si>
    <t>Greg Pope MP</t>
  </si>
  <si>
    <t>Blackburn, and Hull</t>
  </si>
  <si>
    <t>Local government officer</t>
  </si>
  <si>
    <t>Hilton Dawson MP</t>
  </si>
  <si>
    <t>Ashington Grammar school</t>
  </si>
  <si>
    <t>Warick, Lancaster</t>
  </si>
  <si>
    <t>Social services manager</t>
  </si>
  <si>
    <t>Geraldine Smith MP</t>
  </si>
  <si>
    <t>Morcambe High School</t>
  </si>
  <si>
    <t>Lancaster, morcambe Colleges</t>
  </si>
  <si>
    <t>Worked for the post office</t>
  </si>
  <si>
    <t>Gordon Prentice MP</t>
  </si>
  <si>
    <t>George Heriot's School</t>
  </si>
  <si>
    <t>Mark Hendrick MP</t>
  </si>
  <si>
    <t>Salford Grammar School</t>
  </si>
  <si>
    <t>Electrical engineer</t>
  </si>
  <si>
    <t>Nigel Evans MP</t>
  </si>
  <si>
    <t>Dynevor School</t>
  </si>
  <si>
    <t>University College, Swansea</t>
  </si>
  <si>
    <t>Family retail business</t>
  </si>
  <si>
    <t>Janet Anderson MP</t>
  </si>
  <si>
    <t>Kingsfield Comprehensive</t>
  </si>
  <si>
    <t>Polytechnic of Central London, University of Nantes, France</t>
  </si>
  <si>
    <t>David Borrow MP</t>
  </si>
  <si>
    <t>Mirfield Grammar School</t>
  </si>
  <si>
    <t>Lancaster Polytechnic &amp; Coventry</t>
  </si>
  <si>
    <t>Colin Pickthall MP</t>
  </si>
  <si>
    <t>Ulverston Grammar School</t>
  </si>
  <si>
    <t>Wales, &amp; Lancaster</t>
  </si>
  <si>
    <t>Leicestershire</t>
  </si>
  <si>
    <t>Andrew Robathan MP</t>
  </si>
  <si>
    <t>Merchant Taylors School</t>
  </si>
  <si>
    <t>MA BA Modern History</t>
  </si>
  <si>
    <t>Sir Raymond Powell MP</t>
  </si>
  <si>
    <t>Pentre Grammar School</t>
  </si>
  <si>
    <t>Railway fireman/shop manager</t>
  </si>
  <si>
    <t>Dr Kim Howells MP</t>
  </si>
  <si>
    <t>Mountain Ash Grammar School, Hornsey College of Art</t>
  </si>
  <si>
    <t>Lecturer, broadcaster</t>
  </si>
  <si>
    <t>Jackie Lawrence MP</t>
  </si>
  <si>
    <t>Upperthorpe School</t>
  </si>
  <si>
    <t>Chris Bryant</t>
  </si>
  <si>
    <t>Cheltenham Coolege</t>
  </si>
  <si>
    <t>Mansfield College, Oxford</t>
  </si>
  <si>
    <t>Head of European Affairs, BBC</t>
  </si>
  <si>
    <t>Rt Hon Donald Anderson MP</t>
  </si>
  <si>
    <t>Swansea Grammar School</t>
  </si>
  <si>
    <t>Rt Hon Alan Williams MP</t>
  </si>
  <si>
    <t>Cardiff High School</t>
  </si>
  <si>
    <t>London, &amp; University College, London</t>
  </si>
  <si>
    <t>Economics</t>
  </si>
  <si>
    <t>Rt Hon Paul Murphy MP</t>
  </si>
  <si>
    <t>West Monmouth School, Pontypool</t>
  </si>
  <si>
    <t>Chris Ruane MP</t>
  </si>
  <si>
    <t>Age 38</t>
  </si>
  <si>
    <t>Blessed Edward Jones High School, Rhyl</t>
  </si>
  <si>
    <t xml:space="preserve">University College of Wales, &amp; Liverpool </t>
  </si>
  <si>
    <t xml:space="preserve">Schoolteacher </t>
  </si>
  <si>
    <t>John Smith MP</t>
  </si>
  <si>
    <t>Penarth County School</t>
  </si>
  <si>
    <t>Gwent College of Higher Education, &amp; University College, Cardiff</t>
  </si>
  <si>
    <t>Lecturer in business studies</t>
  </si>
  <si>
    <t>Ian Lucas</t>
  </si>
  <si>
    <t>New Royal Grammar School</t>
  </si>
  <si>
    <t>Albert Owen</t>
  </si>
  <si>
    <t>Holyhead Comprehensive School</t>
  </si>
  <si>
    <t>Merchant seaman</t>
  </si>
  <si>
    <t>Scotland</t>
  </si>
  <si>
    <t>Frank Doran MP</t>
  </si>
  <si>
    <t>Dundee</t>
  </si>
  <si>
    <t>Malcolm Savidge MP</t>
  </si>
  <si>
    <t>Wallington County Grammar School</t>
  </si>
  <si>
    <t>Anne Begg MP</t>
  </si>
  <si>
    <t>Brechin High School</t>
  </si>
  <si>
    <t>MA History and Politics</t>
  </si>
  <si>
    <t>Rt. Hon Helen Liddell MP</t>
  </si>
  <si>
    <t>St. Patricks</t>
  </si>
  <si>
    <t>BA Economics</t>
  </si>
  <si>
    <t>Michael Weir</t>
  </si>
  <si>
    <t>Arbroath High School</t>
  </si>
  <si>
    <t>Ray Mitchie</t>
  </si>
  <si>
    <t>Aberdeen High School for girls</t>
  </si>
  <si>
    <t>Speech therapist</t>
  </si>
  <si>
    <t>Sandra Osbourne MP</t>
  </si>
  <si>
    <t>Camphill Senior Secondary School</t>
  </si>
  <si>
    <t>Alex Salmond</t>
  </si>
  <si>
    <t>Linithgow Academy</t>
  </si>
  <si>
    <t xml:space="preserve">St Andrews </t>
  </si>
  <si>
    <t>MA Economics and History</t>
  </si>
  <si>
    <t>Journalist, &amp; civil servant</t>
  </si>
  <si>
    <t>John Thurso</t>
  </si>
  <si>
    <t>George Foulkes MP</t>
  </si>
  <si>
    <t>Keith Grammar School</t>
  </si>
  <si>
    <t xml:space="preserve">Edinburgh       </t>
  </si>
  <si>
    <t>Director of Age Concern, Scotland.</t>
  </si>
  <si>
    <t>John MacDougall</t>
  </si>
  <si>
    <t>Temple Hall School, Fife</t>
  </si>
  <si>
    <t>Diploma in Industrial Management</t>
  </si>
  <si>
    <t>Governor of Fife Council</t>
  </si>
  <si>
    <t>Tony Worthington MP</t>
  </si>
  <si>
    <t>City School, Lincoln</t>
  </si>
  <si>
    <t xml:space="preserve">LSE    </t>
  </si>
  <si>
    <t>Jimmy Hood MP</t>
  </si>
  <si>
    <t>Lesmahagow High School &amp; Motherwell Technical College</t>
  </si>
  <si>
    <t>Rt Hon Tom Clarke</t>
  </si>
  <si>
    <t>Assistant director, Scottish Department of Educational Technology</t>
  </si>
  <si>
    <t>Rosemary McKenna MP</t>
  </si>
  <si>
    <t>Catholic educated</t>
  </si>
  <si>
    <t>Diploma in Primary Education</t>
  </si>
  <si>
    <t>Brian Wilson MP</t>
  </si>
  <si>
    <t>Dunoon Grammar School</t>
  </si>
  <si>
    <t>Dundee &amp; University College, Cardiff</t>
  </si>
  <si>
    <t>Brian Donohoe MP</t>
  </si>
  <si>
    <t>Irvine Royal Academy</t>
  </si>
  <si>
    <t>Kilnmarnock Technical College</t>
  </si>
  <si>
    <t>National Certificate Engineering</t>
  </si>
  <si>
    <t>Shipbuilding engineer</t>
  </si>
  <si>
    <t>John McFall MP</t>
  </si>
  <si>
    <t>St Patricks (RC) High School</t>
  </si>
  <si>
    <t>Strathclyde, and Open University</t>
  </si>
  <si>
    <t>BSc Chemistry BA Education</t>
  </si>
  <si>
    <t>Russell Brown MP</t>
  </si>
  <si>
    <t>Annan Academy</t>
  </si>
  <si>
    <t>Factory worker</t>
  </si>
  <si>
    <t>Iain Luke</t>
  </si>
  <si>
    <t>Stobswell Secondary School</t>
  </si>
  <si>
    <t>Dundee, &amp; Edinburgh</t>
  </si>
  <si>
    <t>Ernie Ross MP</t>
  </si>
  <si>
    <t>St Johns Junior</t>
  </si>
  <si>
    <t>Rt Hon Gordon Brown MP</t>
  </si>
  <si>
    <t>Kirkcaldy High School</t>
  </si>
  <si>
    <t>Lecturer, TV editor, journalist</t>
  </si>
  <si>
    <t>Rachel Squire MP</t>
  </si>
  <si>
    <t>Godolphin &amp; Latymer School</t>
  </si>
  <si>
    <t>Durham &amp; Birmingham</t>
  </si>
  <si>
    <t>Rt Hon Adam Ingram</t>
  </si>
  <si>
    <t>Cranhill Secondary School, Glasgow</t>
  </si>
  <si>
    <t>Computer programmer</t>
  </si>
  <si>
    <t>Anne Picking</t>
  </si>
  <si>
    <t>Woodmill High School</t>
  </si>
  <si>
    <t xml:space="preserve">Nurse  </t>
  </si>
  <si>
    <t>Jim Murphy MP</t>
  </si>
  <si>
    <t>Bellarmine school</t>
  </si>
  <si>
    <t>Director of Endsleigh Insurance</t>
  </si>
  <si>
    <t>Rt Hon Alistair Darling MP</t>
  </si>
  <si>
    <t>Edinburgh Public School</t>
  </si>
  <si>
    <t xml:space="preserve">Aberdeen   </t>
  </si>
  <si>
    <t>Rt Hon Dr Gavin Strang MP</t>
  </si>
  <si>
    <t>Labels used for Chapter 5</t>
  </si>
  <si>
    <t>Rt Hon Tessa Jowell MP</t>
  </si>
  <si>
    <t>St Margaret's School</t>
  </si>
  <si>
    <t>Aberdeen &amp; Edinburgh &amp; Goldsmith's College, London</t>
  </si>
  <si>
    <t>Health specialist</t>
  </si>
  <si>
    <t>Clive Solely MP</t>
  </si>
  <si>
    <t>Ilford School</t>
  </si>
  <si>
    <t>Probation officer</t>
  </si>
  <si>
    <t>Stephen Pound MP</t>
  </si>
  <si>
    <t>Hertford Grammar School</t>
  </si>
  <si>
    <t>Housing association manager</t>
  </si>
  <si>
    <t>Piara Khabra MP</t>
  </si>
  <si>
    <t>1922 0r 1924</t>
  </si>
  <si>
    <t>Punjab University</t>
  </si>
  <si>
    <t>Teacher</t>
  </si>
  <si>
    <t>Stephen Timms MP</t>
  </si>
  <si>
    <t>Farnborough Grammar School</t>
  </si>
  <si>
    <t>Emmanuel College, London</t>
  </si>
  <si>
    <t>Mathematical analyst</t>
  </si>
  <si>
    <t>Andrew Love MP</t>
  </si>
  <si>
    <t>Greenock High School</t>
  </si>
  <si>
    <t>Finance Committee chairman</t>
  </si>
  <si>
    <t>Clive Efford MP</t>
  </si>
  <si>
    <t>Walworth Comprehensive School</t>
  </si>
  <si>
    <t>Cab driver</t>
  </si>
  <si>
    <t>Joan Ryan MP</t>
  </si>
  <si>
    <t>London Secondary Schools</t>
  </si>
  <si>
    <t>Liverpool College of Higher Education</t>
  </si>
  <si>
    <t>Stephen Twigg MP</t>
  </si>
  <si>
    <t>Southgate Comprehensive</t>
  </si>
  <si>
    <t>Balliol College, Oxford</t>
  </si>
  <si>
    <t>Researcher</t>
  </si>
  <si>
    <t>John Austin MP</t>
  </si>
  <si>
    <t>Glyn Grammar School, Epsom</t>
  </si>
  <si>
    <t>Goldsmith's College, London</t>
  </si>
  <si>
    <t>Community relations officer</t>
  </si>
  <si>
    <t>Alan Keen MP</t>
  </si>
  <si>
    <t>Sir William Turner's School</t>
  </si>
  <si>
    <t>Fire protection consultant</t>
  </si>
  <si>
    <t>Dr Rudi Vis MP</t>
  </si>
  <si>
    <t>Secondary School, Netherlands</t>
  </si>
  <si>
    <t>Maryland University, USA</t>
  </si>
  <si>
    <t>Lecturer</t>
  </si>
  <si>
    <t>Nick Raynsford MP</t>
  </si>
  <si>
    <t>Repton School</t>
  </si>
  <si>
    <t>Sidney Sussex College, &amp; Chelsea College of Art</t>
  </si>
  <si>
    <t>History (BA MA), Diploma in Art and Design</t>
  </si>
  <si>
    <t>Housing consultant</t>
  </si>
  <si>
    <t>Dianne Abbott MP</t>
  </si>
  <si>
    <t>Harrow County Grammar School</t>
  </si>
  <si>
    <t>Newnham College, Cambridge</t>
  </si>
  <si>
    <t>Journalist</t>
  </si>
  <si>
    <t>Brian Sedgemore MP</t>
  </si>
  <si>
    <t>Hele's School, Exeter</t>
  </si>
  <si>
    <t>Corpus Christi, Oxford</t>
  </si>
  <si>
    <t>Iain Coleman MP</t>
  </si>
  <si>
    <t>Tonbridge School</t>
  </si>
  <si>
    <t>Council leader</t>
  </si>
  <si>
    <t>Glenda Jackson CBE MP</t>
  </si>
  <si>
    <t>West Kirby County Grammar school</t>
  </si>
  <si>
    <t>Oscar winning film star</t>
  </si>
  <si>
    <t>Tony McNulty MP</t>
  </si>
  <si>
    <t>Catholic Salvatorian College</t>
  </si>
  <si>
    <t>Liverpool</t>
  </si>
  <si>
    <t>Gareth R Thomas MP</t>
  </si>
  <si>
    <t>Hatch End High School</t>
  </si>
  <si>
    <t>University College Aberwystwyth</t>
  </si>
  <si>
    <t>John McDonnell MP</t>
  </si>
  <si>
    <t>Great Yarmouth Grammar School</t>
  </si>
  <si>
    <t>Brunel &amp; Birkbeck College, London</t>
  </si>
  <si>
    <t>MSc Politics and Sociology</t>
  </si>
  <si>
    <t>Chief Executive, association of London Authorities</t>
  </si>
  <si>
    <t>Andrew Dismore MP</t>
  </si>
  <si>
    <t>Bridlington Grammar School</t>
  </si>
  <si>
    <t>Warick &amp; the LSE</t>
  </si>
  <si>
    <t>Rt Hon Frank Dobson MP</t>
  </si>
  <si>
    <t>Archbishop's Holgate Grammar school</t>
  </si>
  <si>
    <t>Local government ombudsman</t>
  </si>
  <si>
    <t>John Cryer MP</t>
  </si>
  <si>
    <t>Oakbank School, Keighley</t>
  </si>
  <si>
    <t>London College of Printing</t>
  </si>
  <si>
    <t>Barbara Roche MP</t>
  </si>
  <si>
    <t>Jewish Free Comprehensive School</t>
  </si>
  <si>
    <t>Lady Margaret Hall, Oxford</t>
  </si>
  <si>
    <t>Barrister</t>
  </si>
  <si>
    <t>Linda Perham MP</t>
  </si>
  <si>
    <t>Mary Datchelor Girls School, Camberwell</t>
  </si>
  <si>
    <t>Librarian</t>
  </si>
  <si>
    <t>Mike Gapes MP</t>
  </si>
  <si>
    <t>Buckhurst Hill County High School</t>
  </si>
  <si>
    <t>Middlesex Polytechnic</t>
  </si>
  <si>
    <t>Senior international officer</t>
  </si>
  <si>
    <t>Jeremy Corbyn MP</t>
  </si>
  <si>
    <t>ddcode</t>
  </si>
  <si>
    <t>name</t>
  </si>
  <si>
    <t>ec1999</t>
  </si>
  <si>
    <t>Barking</t>
  </si>
  <si>
    <t>Battersea</t>
  </si>
  <si>
    <t>Beckenham</t>
  </si>
  <si>
    <t>Bethnal Green and Bow</t>
  </si>
  <si>
    <t>Bexleyheath and Crayford</t>
  </si>
  <si>
    <t>Brent East</t>
  </si>
  <si>
    <t>Brent North</t>
  </si>
  <si>
    <t>Brent South</t>
  </si>
  <si>
    <t>Brentford and Isleworth</t>
  </si>
  <si>
    <t>Bromley and Chislehurst</t>
  </si>
  <si>
    <t>Camberwell and Peckham</t>
  </si>
  <si>
    <t>Carshalton and Wallington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</si>
  <si>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</si>
  <si>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</si>
  <si>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</si>
  <si>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</si>
  <si>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</si>
  <si>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</si>
  <si>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</t>
  </si>
  <si>
    <t>Dulwich and West Norwood</t>
  </si>
  <si>
    <t>Ealing, Acton and Shepherd's Bush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</si>
  <si>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</si>
  <si>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</si>
  <si>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</si>
  <si>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</si>
  <si>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</si>
  <si>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</si>
  <si>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</si>
  <si>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</si>
  <si>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</si>
  <si>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</si>
  <si>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</si>
  <si>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</si>
  <si>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</si>
  <si>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 and Fulham</t>
  </si>
  <si>
    <t>Hampstead and Highgate</t>
  </si>
  <si>
    <t>Harrow East</t>
  </si>
  <si>
    <t>Harrow West</t>
  </si>
  <si>
    <t>Hayes and Harlington</t>
  </si>
  <si>
    <t>Hendon</t>
  </si>
  <si>
    <t>Holborn and St. Pancras</t>
  </si>
  <si>
    <t>Hornchurch</t>
  </si>
  <si>
    <t>Hornsey and Wood Green</t>
  </si>
  <si>
    <t>Ilford North</t>
  </si>
  <si>
    <t>Ilford South</t>
  </si>
  <si>
    <t>Islington North</t>
  </si>
  <si>
    <t>Islington South and Finsbury</t>
  </si>
  <si>
    <t>Kensington and Chelsea</t>
  </si>
  <si>
    <t>Kingston and Surbiton</t>
  </si>
  <si>
    <t>Lewisham, Deptford</t>
  </si>
  <si>
    <t>Lewisham East</t>
  </si>
  <si>
    <t>Lewisham West</t>
  </si>
  <si>
    <t>Leyton and Wanstead</t>
  </si>
  <si>
    <t>Mitcham and Morden</t>
  </si>
  <si>
    <t>North Southwark and Bermondsey</t>
  </si>
  <si>
    <t>Old Bexley and Sidcup</t>
  </si>
  <si>
    <t>Orpington</t>
  </si>
  <si>
    <t>Poplar and Canning Town</t>
  </si>
  <si>
    <t>Putney</t>
  </si>
  <si>
    <t>Regent's Park and Kensington North</t>
  </si>
  <si>
    <t>Richmond Park</t>
  </si>
  <si>
    <t>Romford</t>
  </si>
  <si>
    <t>Ruislip-Northwood</t>
  </si>
  <si>
    <t>Streatham</t>
  </si>
  <si>
    <t>Sutton and Cheam</t>
  </si>
  <si>
    <t>Tooting</t>
  </si>
  <si>
    <t>Tottenham</t>
  </si>
  <si>
    <t>Twickenham</t>
  </si>
  <si>
    <t>Upminster</t>
  </si>
  <si>
    <t>Uxbridge</t>
  </si>
  <si>
    <t>Vauxhall</t>
  </si>
  <si>
    <t>Walthamstow</t>
  </si>
  <si>
    <t>West Ham</t>
  </si>
  <si>
    <t>Wimbledon</t>
  </si>
  <si>
    <t>Altrincham and Sale West</t>
  </si>
  <si>
    <t>Ashton under Lyne</t>
  </si>
  <si>
    <t>Bolton North East</t>
  </si>
  <si>
    <t>Bolton South East</t>
  </si>
  <si>
    <t>Bolton West</t>
  </si>
  <si>
    <t>Bury North</t>
  </si>
  <si>
    <t>Bury South</t>
  </si>
  <si>
    <t>Cheadle</t>
  </si>
  <si>
    <t>Denton and Reddish</t>
  </si>
  <si>
    <t>Eccles</t>
  </si>
  <si>
    <t>Hazel Grove</t>
  </si>
  <si>
    <t>Heywood and Middleton</t>
  </si>
  <si>
    <t>Leigh</t>
  </si>
  <si>
    <t>Makerfield</t>
  </si>
  <si>
    <t>Manchester, Blackley</t>
  </si>
  <si>
    <t>Manchester Central</t>
  </si>
  <si>
    <t>Manchester, Gorton</t>
  </si>
  <si>
    <t>Manchester, Withington</t>
  </si>
  <si>
    <t>Oldham East and Saddleworth</t>
  </si>
  <si>
    <t>Oldham West and Royton</t>
  </si>
  <si>
    <t>Rochdale</t>
  </si>
  <si>
    <t>Salford</t>
  </si>
  <si>
    <t>Stalybridge and Hyde</t>
  </si>
  <si>
    <t>Stockport</t>
  </si>
  <si>
    <t>Stretford and Urmston</t>
  </si>
  <si>
    <t>Wigan</t>
  </si>
  <si>
    <t>Worsley</t>
  </si>
  <si>
    <t>Wythenshawe and Sale East</t>
  </si>
  <si>
    <t>Birkenhead</t>
  </si>
  <si>
    <t>Bootle</t>
  </si>
  <si>
    <t>Crosby</t>
  </si>
  <si>
    <t>Knowsley North and Sefton East</t>
  </si>
  <si>
    <t>Knowsley South</t>
  </si>
  <si>
    <t>Liverpool, Garston</t>
  </si>
  <si>
    <t>Liverpool, Riverside</t>
  </si>
  <si>
    <t>Liverpool, Walton</t>
  </si>
  <si>
    <t>Liverpool, Wavertree</t>
  </si>
  <si>
    <t>Liverpool, West Derby</t>
  </si>
  <si>
    <t>St. Helens North</t>
  </si>
  <si>
    <t>St. Helens South</t>
  </si>
  <si>
    <t>Southport</t>
  </si>
  <si>
    <t>Wallasey</t>
  </si>
  <si>
    <t>Wirral South</t>
  </si>
  <si>
    <t>Wirral West</t>
  </si>
  <si>
    <t>Barnsley Central</t>
  </si>
  <si>
    <t>Barnsley East and Mexborough</t>
  </si>
  <si>
    <t>Barnsley West and Penistone</t>
  </si>
  <si>
    <t>Doncaster Central</t>
  </si>
  <si>
    <t>Doncaster North</t>
  </si>
  <si>
    <t>Don Valley</t>
  </si>
  <si>
    <t>Rother Valley</t>
  </si>
  <si>
    <t>Rotherham</t>
  </si>
  <si>
    <t>Sheffield, Attercliffe</t>
  </si>
  <si>
    <t>Sheffield, Brightside</t>
  </si>
  <si>
    <t>Sheffield Central</t>
  </si>
  <si>
    <t>Sheffield, Hallam</t>
  </si>
  <si>
    <t>Sheffield, Heeley</t>
  </si>
  <si>
    <t>Sheffield, Hillsborough</t>
  </si>
  <si>
    <t>Wentworth</t>
  </si>
  <si>
    <t>Blaydon</t>
  </si>
  <si>
    <t>Gateshead East and Washington West</t>
  </si>
  <si>
    <t>Houghton and Washington East</t>
  </si>
  <si>
    <t>Jarrow</t>
  </si>
  <si>
    <t>Newcastle upon Tyne Central</t>
  </si>
  <si>
    <t>Newcastle upon Tyne East and Wallsend</t>
  </si>
  <si>
    <t>Newcastle upon Tyne North</t>
  </si>
  <si>
    <t xml:space="preserve">North Tyneside </t>
  </si>
  <si>
    <t>South Shields</t>
  </si>
  <si>
    <t>Sunderland North</t>
  </si>
  <si>
    <t>Sunderland South</t>
  </si>
  <si>
    <t>Tyne Bridge</t>
  </si>
  <si>
    <t>Tynemouth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</si>
  <si>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</si>
  <si>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</si>
  <si>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</si>
  <si>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</si>
  <si>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</si>
  <si>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</si>
  <si>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</si>
  <si>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</si>
  <si>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</si>
  <si>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Sparkbrook and Small Heath</t>
  </si>
  <si>
    <t>Birmingham, Yardley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</si>
  <si>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</si>
  <si>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</si>
  <si>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</si>
  <si>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</si>
  <si>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</si>
  <si>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</si>
  <si>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Meriden</t>
  </si>
  <si>
    <t>Solihull</t>
  </si>
  <si>
    <t>Stourbridge</t>
  </si>
  <si>
    <t>Sutton Coldfield</t>
  </si>
  <si>
    <t>Walsall North</t>
  </si>
  <si>
    <t>Walsall South</t>
  </si>
  <si>
    <t>Warley</t>
  </si>
  <si>
    <t>West Bromwich East</t>
  </si>
  <si>
    <t>West Bromwich West</t>
  </si>
  <si>
    <t>Wolverhampton North East</t>
  </si>
  <si>
    <t>Wolverhampton South East</t>
  </si>
  <si>
    <t>Wolverhampton South West</t>
  </si>
  <si>
    <t>Batley and Spen</t>
  </si>
  <si>
    <t>Bradford North</t>
  </si>
  <si>
    <t>Bradford South</t>
  </si>
  <si>
    <t>Bradford West</t>
  </si>
  <si>
    <t>Calder Valley</t>
  </si>
  <si>
    <t>Colne Valley</t>
  </si>
  <si>
    <t>Dewsbury</t>
  </si>
  <si>
    <t>Elmet</t>
  </si>
  <si>
    <t>Halifax</t>
  </si>
  <si>
    <t>Hemsworth</t>
  </si>
  <si>
    <t>Huddersfield</t>
  </si>
  <si>
    <t>Keighley</t>
  </si>
  <si>
    <t>Leeds Central</t>
  </si>
  <si>
    <t>Leeds East</t>
  </si>
  <si>
    <t>Leeds North East</t>
  </si>
  <si>
    <t>Leeds North West</t>
  </si>
  <si>
    <t>Leeds West</t>
  </si>
  <si>
    <t>Morley and Rothwell</t>
  </si>
  <si>
    <t>Normanton</t>
  </si>
  <si>
    <t>Pontefract and Castleford</t>
  </si>
  <si>
    <t>Pudsey</t>
  </si>
  <si>
    <t>Shipley</t>
  </si>
  <si>
    <t>Wakefield</t>
  </si>
  <si>
    <t>Bedford</t>
  </si>
  <si>
    <t>Luton North</t>
  </si>
  <si>
    <t>Luton South</t>
  </si>
  <si>
    <t>Mid Bedfordshire</t>
  </si>
  <si>
    <t>North East Bedfordshire</t>
  </si>
  <si>
    <t xml:space="preserve">South West Bedfordshire </t>
  </si>
  <si>
    <t>Bracknell</t>
  </si>
  <si>
    <t>Maidenhead</t>
  </si>
  <si>
    <t>Newbury</t>
  </si>
  <si>
    <t>Reading East</t>
  </si>
  <si>
    <t>Reading West</t>
  </si>
  <si>
    <t>Slough</t>
  </si>
  <si>
    <t>Windsor</t>
  </si>
  <si>
    <t>Wokingham</t>
  </si>
  <si>
    <t>Bristol East</t>
  </si>
  <si>
    <t>Bristol North West</t>
  </si>
  <si>
    <t>Bristol South</t>
  </si>
  <si>
    <t>Bristol West</t>
  </si>
  <si>
    <t>Kingswood</t>
  </si>
  <si>
    <t>Aylesbury</t>
  </si>
  <si>
    <t>Beaconsfield</t>
  </si>
  <si>
    <t>Buckingham</t>
  </si>
  <si>
    <t>Chesham and Amersham</t>
  </si>
  <si>
    <t>Milton Keynes South West</t>
  </si>
  <si>
    <t xml:space="preserve">North East Milton Keynes </t>
  </si>
  <si>
    <t>Wycombe</t>
  </si>
  <si>
    <t>Cambridge</t>
  </si>
  <si>
    <t>Huntingdon</t>
  </si>
  <si>
    <t xml:space="preserve">North East Cambridgeshire </t>
  </si>
  <si>
    <t xml:space="preserve">North West Cambridgeshire </t>
  </si>
  <si>
    <t>Peterborough</t>
  </si>
  <si>
    <t xml:space="preserve">South Cambridgeshire </t>
  </si>
  <si>
    <t xml:space="preserve">South East Cambridgeshire </t>
  </si>
  <si>
    <t>City of Chester</t>
  </si>
  <si>
    <t>Congleton</t>
  </si>
  <si>
    <t>Crewe and Nantwich</t>
  </si>
  <si>
    <t>Eddisbury</t>
  </si>
  <si>
    <t>Ellesmere Port and Neston</t>
  </si>
  <si>
    <t>Halton</t>
  </si>
  <si>
    <t>Macclesfield</t>
  </si>
  <si>
    <t>Tatton</t>
  </si>
  <si>
    <t>Warrington North</t>
  </si>
  <si>
    <t>Warrington South</t>
  </si>
  <si>
    <t>Weaver Vale</t>
  </si>
  <si>
    <t>Falmouth and Camborne</t>
  </si>
  <si>
    <t xml:space="preserve">North Cornwall </t>
  </si>
  <si>
    <t>St. Ives</t>
  </si>
  <si>
    <t xml:space="preserve">South East Cornwall </t>
  </si>
  <si>
    <t>Truro and St. Austell</t>
  </si>
  <si>
    <t>Barrow and Furness</t>
  </si>
  <si>
    <t>Carlisle</t>
  </si>
  <si>
    <t>Copeland</t>
  </si>
  <si>
    <t>Penrith and The Border</t>
  </si>
  <si>
    <t>Westmorland and Lonsdale</t>
  </si>
  <si>
    <t>Workington</t>
  </si>
  <si>
    <t>Amber Valley</t>
  </si>
  <si>
    <t>Bolsover</t>
  </si>
  <si>
    <t>Chesterfield</t>
  </si>
  <si>
    <t>Derby North</t>
  </si>
  <si>
    <t>Derby South</t>
  </si>
  <si>
    <t>Erewash</t>
  </si>
  <si>
    <t>High Peak</t>
  </si>
  <si>
    <t xml:space="preserve">North East Derbyshire </t>
  </si>
  <si>
    <t xml:space="preserve">South Derbyshire </t>
  </si>
  <si>
    <t xml:space="preserve">West Derbyshire </t>
  </si>
  <si>
    <t xml:space="preserve">East Devon </t>
  </si>
  <si>
    <t>Exeter</t>
  </si>
  <si>
    <t xml:space="preserve">North Devon </t>
  </si>
  <si>
    <t>Plymouth, Devonport</t>
  </si>
  <si>
    <t>Plymouth, Sutton</t>
  </si>
  <si>
    <t xml:space="preserve">South West Devon </t>
  </si>
  <si>
    <t>Teignbridge</t>
  </si>
  <si>
    <t>Tiverton and Honiton</t>
  </si>
  <si>
    <t>Torbay</t>
  </si>
  <si>
    <t>Torridge and West Devon</t>
  </si>
  <si>
    <t>Totnes</t>
  </si>
  <si>
    <t>Bournemouth East</t>
  </si>
  <si>
    <t>Bournemouth West</t>
  </si>
  <si>
    <t>Christchurch</t>
  </si>
  <si>
    <t xml:space="preserve">Mid Dorset and North Poole </t>
  </si>
  <si>
    <t xml:space="preserve">North Dorset </t>
  </si>
  <si>
    <t>Poole</t>
  </si>
  <si>
    <t xml:space="preserve">South Dorset </t>
  </si>
  <si>
    <t xml:space="preserve">West Dorset </t>
  </si>
  <si>
    <t>Bishop Auckland</t>
  </si>
  <si>
    <t>City of Durham</t>
  </si>
  <si>
    <t>Darlington</t>
  </si>
  <si>
    <t>Easington</t>
  </si>
  <si>
    <t>Hartlepool</t>
  </si>
  <si>
    <t>North Durham</t>
  </si>
  <si>
    <t xml:space="preserve">North West Durham </t>
  </si>
  <si>
    <t>Sedgefield</t>
  </si>
  <si>
    <t>Stockton North</t>
  </si>
  <si>
    <t>Stockton South</t>
  </si>
  <si>
    <t>Beverley and Holderness</t>
  </si>
  <si>
    <t>East Yorkshire</t>
  </si>
  <si>
    <t>Haltemprice and Howden</t>
  </si>
  <si>
    <t>Kingston upon Hull East</t>
  </si>
  <si>
    <t>Kingston upon Hull North</t>
  </si>
  <si>
    <t>Kingston upon Hull West and Hessle</t>
  </si>
  <si>
    <t>Bexhill and Battle</t>
  </si>
  <si>
    <t>Brighton, Kemptown</t>
  </si>
  <si>
    <t>Brighton, Pavilion</t>
  </si>
  <si>
    <t>Eastbourne</t>
  </si>
  <si>
    <t>Hastings and Rye</t>
  </si>
  <si>
    <t>Hove</t>
  </si>
  <si>
    <t>Lewes</t>
  </si>
  <si>
    <t>Wealden</t>
  </si>
  <si>
    <t>Basildon</t>
  </si>
  <si>
    <t>Billericay</t>
  </si>
  <si>
    <t>Braintree</t>
  </si>
  <si>
    <t>Brentwood and Ongar</t>
  </si>
  <si>
    <t>Castle Point</t>
  </si>
  <si>
    <t>Colchester</t>
  </si>
  <si>
    <t>Epping Forest</t>
  </si>
  <si>
    <t>Harlow</t>
  </si>
  <si>
    <t>Harwich</t>
  </si>
  <si>
    <t>Maldon and East Chelmsford</t>
  </si>
  <si>
    <t xml:space="preserve">North Essex </t>
  </si>
  <si>
    <t>Rayleigh</t>
  </si>
  <si>
    <t>Rochford and Southend East</t>
  </si>
  <si>
    <t>Saffron Walden</t>
  </si>
  <si>
    <t>Southend West</t>
  </si>
  <si>
    <t>Thurrock</t>
  </si>
  <si>
    <t>West Chelmsford</t>
  </si>
  <si>
    <t>Cheltenham</t>
  </si>
  <si>
    <t>Cotswold</t>
  </si>
  <si>
    <t>Forest of Dean</t>
  </si>
  <si>
    <t>Gloucester</t>
  </si>
  <si>
    <t>Northavon</t>
  </si>
  <si>
    <t>Stroud</t>
  </si>
  <si>
    <t>Tewkesbury</t>
  </si>
  <si>
    <t>Wansdyke</t>
  </si>
  <si>
    <t>Aldershot</t>
  </si>
  <si>
    <t>Basingstoke</t>
  </si>
  <si>
    <t xml:space="preserve">East Hampshire </t>
  </si>
  <si>
    <t>Eastleigh</t>
  </si>
  <si>
    <t>Fareham</t>
  </si>
  <si>
    <t>Gosport</t>
  </si>
  <si>
    <t>Havant</t>
  </si>
  <si>
    <t>New Forest East</t>
  </si>
  <si>
    <t>New Forest West</t>
  </si>
  <si>
    <t xml:space="preserve">North East Hampshire </t>
  </si>
  <si>
    <t xml:space="preserve">North West Hampshire </t>
  </si>
  <si>
    <t>Portsmouth North</t>
  </si>
  <si>
    <t>Portsmouth South</t>
  </si>
  <si>
    <t>Romsey</t>
  </si>
  <si>
    <t>Southampton, Itchen</t>
  </si>
  <si>
    <t>Southampton, Test</t>
  </si>
  <si>
    <t>Winchester</t>
  </si>
  <si>
    <t>Hereford</t>
  </si>
  <si>
    <t>Broxbourne</t>
  </si>
  <si>
    <t>Hemel Hempstead</t>
  </si>
  <si>
    <t>Hertford and Stortford</t>
  </si>
  <si>
    <t>Hertsmere</t>
  </si>
  <si>
    <t>Hitchin and Harpenden</t>
  </si>
  <si>
    <t xml:space="preserve">North East Hertfordshire </t>
  </si>
  <si>
    <t xml:space="preserve">South West Hertfordshire </t>
  </si>
  <si>
    <t>St. Albans</t>
  </si>
  <si>
    <t>Stevenage</t>
  </si>
  <si>
    <t>Watford</t>
  </si>
  <si>
    <t>Welwyn Hatfield</t>
  </si>
  <si>
    <t>Ashford</t>
  </si>
  <si>
    <t>Canterbury</t>
  </si>
  <si>
    <t>Chatham and Aylesford</t>
  </si>
  <si>
    <t>Dartford</t>
  </si>
  <si>
    <t>Dover</t>
  </si>
  <si>
    <t>Faversham and Mid Kent</t>
  </si>
  <si>
    <t>Folkestone and Hythe</t>
  </si>
  <si>
    <t>Hywel Francis</t>
  </si>
  <si>
    <t>Whitchurch Grammar School</t>
  </si>
  <si>
    <t>University of Wales, Swansea</t>
  </si>
  <si>
    <t>PhD History</t>
  </si>
  <si>
    <t>Mark Tami</t>
  </si>
  <si>
    <t>?</t>
  </si>
  <si>
    <t>Llew Smith MP</t>
  </si>
  <si>
    <t>Greenfield School</t>
  </si>
  <si>
    <t>Coleg Harlech University College, Cardiff</t>
  </si>
  <si>
    <t>Manual Worker</t>
  </si>
  <si>
    <t>Roger Williams</t>
  </si>
  <si>
    <t>Christ College</t>
  </si>
  <si>
    <t>Win Griffiths MP</t>
  </si>
  <si>
    <t>Brecon Boy's Grammar School</t>
  </si>
  <si>
    <t>University College, Cardiff</t>
  </si>
  <si>
    <t>Hywel Williams</t>
  </si>
  <si>
    <t>Ysgol Glan y Mor</t>
  </si>
  <si>
    <t>University of Wales</t>
  </si>
  <si>
    <t>BSc Psychology</t>
  </si>
  <si>
    <t>Wayne David</t>
  </si>
  <si>
    <t>Cynffig Comprehensive School</t>
  </si>
  <si>
    <t>Swansea, &amp; Cardiff</t>
  </si>
  <si>
    <t>BA (Honours) History</t>
  </si>
  <si>
    <t>Jon Owen Jones MP</t>
  </si>
  <si>
    <t xml:space="preserve">Ysgol Gyfun Rhydfelin </t>
  </si>
  <si>
    <t>Science teacher</t>
  </si>
  <si>
    <t>Julie Morgan MP</t>
  </si>
  <si>
    <t>Howells School</t>
  </si>
  <si>
    <t>London, Manchester &amp; Cardiff</t>
  </si>
  <si>
    <t>Postgraduate Diploma in Social Administration</t>
  </si>
  <si>
    <t>Rt Hon Alun Michael MP</t>
  </si>
  <si>
    <t>Colwyn Bay Grammar School</t>
  </si>
  <si>
    <t>Kevin Brennan</t>
  </si>
  <si>
    <t>St Albans RC Comprehensive</t>
  </si>
  <si>
    <t>Pembroke College, Oxford, &amp; University College Cardiff</t>
  </si>
  <si>
    <t>MSc Education Management</t>
  </si>
  <si>
    <t>Adam Price</t>
  </si>
  <si>
    <t>DyffrynAman</t>
  </si>
  <si>
    <t>Cardiff, &amp; Saarland, Germany</t>
  </si>
  <si>
    <t>Managing director</t>
  </si>
  <si>
    <t>Nick Ainger MP</t>
  </si>
  <si>
    <t>Netherthorpe Grammar School</t>
  </si>
  <si>
    <t>Dock worker</t>
  </si>
  <si>
    <t>Simon Thomas</t>
  </si>
  <si>
    <t>Aberdare Boy's School</t>
  </si>
  <si>
    <t>BA Welsh</t>
  </si>
  <si>
    <t>Rural development manager</t>
  </si>
  <si>
    <t>Martyn Jones MP</t>
  </si>
  <si>
    <t>Grove Park Grammar School</t>
  </si>
  <si>
    <t>Micro-biologist</t>
  </si>
  <si>
    <t>Gareth Thomas MP</t>
  </si>
  <si>
    <t>Rock Ferry High School</t>
  </si>
  <si>
    <t>University College, Aberystwyth</t>
  </si>
  <si>
    <t>Betty Williams MP</t>
  </si>
  <si>
    <t>Dyffryn Nantlle Secondary School</t>
  </si>
  <si>
    <t>Bangor College</t>
  </si>
  <si>
    <t>Ann Clywd MP</t>
  </si>
  <si>
    <t>Holywell Grammar School</t>
  </si>
  <si>
    <t>University College, Bangor</t>
  </si>
  <si>
    <t>David Hanson MP</t>
  </si>
  <si>
    <t>Verdin Comprehensive School</t>
  </si>
  <si>
    <t>Winsford &amp; Hull University</t>
  </si>
  <si>
    <t>Retail manager</t>
  </si>
  <si>
    <t>Martin Caton</t>
  </si>
  <si>
    <t>Newport Grammar School</t>
  </si>
  <si>
    <t>Norfolk School of Agriculture</t>
  </si>
  <si>
    <t>Scientific officer</t>
  </si>
  <si>
    <t>Don Touhig MP</t>
  </si>
  <si>
    <t>St Francis RC School</t>
  </si>
  <si>
    <t>Monmouthshire College</t>
  </si>
  <si>
    <t>Newspaper manager</t>
  </si>
  <si>
    <t>Rt Hon Denzil Davies MP</t>
  </si>
  <si>
    <t>Pembroke College, Oxford</t>
  </si>
  <si>
    <t>Elfyn Llwyd</t>
  </si>
  <si>
    <t>Llanrwst Grammar</t>
  </si>
  <si>
    <t>Aberystwyth</t>
  </si>
  <si>
    <t>Dai Havard</t>
  </si>
  <si>
    <t>St Peters College, Birmingham</t>
  </si>
  <si>
    <t>Huw Edwards MP</t>
  </si>
  <si>
    <t>Eastfields High School, Mitcham</t>
  </si>
  <si>
    <t>Manchester Polytechnic, York</t>
  </si>
  <si>
    <t>Lecturer in Social policy</t>
  </si>
  <si>
    <t>Lembit Opik MP</t>
  </si>
  <si>
    <t>Manager at Procter and Gamble</t>
  </si>
  <si>
    <t>Peter Hain MP</t>
  </si>
  <si>
    <t>Pretoria High School</t>
  </si>
  <si>
    <t>Union researcher</t>
  </si>
  <si>
    <t>Rt Hon Alan Howarth CBE</t>
  </si>
  <si>
    <t>Paul Flynn</t>
  </si>
  <si>
    <t>St Illtyd's RC College, Cardiff</t>
  </si>
  <si>
    <t>Industrial chemist</t>
  </si>
  <si>
    <t>Dave Watts MP</t>
  </si>
  <si>
    <t>Seel Street School</t>
  </si>
  <si>
    <t>Research assistant</t>
  </si>
  <si>
    <t>Shaun Woodwood</t>
  </si>
  <si>
    <t>Bristol Grammar</t>
  </si>
  <si>
    <t>Harvard, Cambridge</t>
  </si>
  <si>
    <t>Broadcaster</t>
  </si>
  <si>
    <t>John Pugh</t>
  </si>
  <si>
    <t>Head teacher</t>
  </si>
  <si>
    <t>Angela Eagle MP</t>
  </si>
  <si>
    <t>Formby High school</t>
  </si>
  <si>
    <t>St John's College, Oxford</t>
  </si>
  <si>
    <t>Liaison officer</t>
  </si>
  <si>
    <t>Ben Chapman MP</t>
  </si>
  <si>
    <t>Appleby Grammar School</t>
  </si>
  <si>
    <t>Civil servant</t>
  </si>
  <si>
    <t>Stephen Hesford MP</t>
  </si>
  <si>
    <t>Urmston Grammar School</t>
  </si>
  <si>
    <t>Bradford, &amp; Regent Street Polytechnic, &amp; Inns of Court School of Law</t>
  </si>
  <si>
    <t>South Yorkshire</t>
  </si>
  <si>
    <t>Eric Illsley MP</t>
  </si>
  <si>
    <t>Barnsley Holgate Grammar School</t>
  </si>
  <si>
    <t>Administrative Officer</t>
  </si>
  <si>
    <t>Jeff Ennis MP</t>
  </si>
  <si>
    <t>Hemsworth Grammar School</t>
  </si>
  <si>
    <t>Redland College, Bristol</t>
  </si>
  <si>
    <t>Michael Clapham</t>
  </si>
  <si>
    <t>Left school at 15</t>
  </si>
  <si>
    <t>Leeds Polytechnic</t>
  </si>
  <si>
    <t>Miner</t>
  </si>
  <si>
    <t>Rosie Winterton MP</t>
  </si>
  <si>
    <t>Doncaster Grammar School</t>
  </si>
  <si>
    <t>BA History</t>
  </si>
  <si>
    <t>Worked in John Prescott's office</t>
  </si>
  <si>
    <t>Kevin Hughes MP</t>
  </si>
  <si>
    <t>Local schools</t>
  </si>
  <si>
    <t>Sheffield (Department of Extra Mural Studies)</t>
  </si>
  <si>
    <t>Industrial relations, trade union history, economics,politics</t>
  </si>
  <si>
    <t>Coal Miner</t>
  </si>
  <si>
    <t>Caroline Flint MP</t>
  </si>
  <si>
    <t>Twickenham Girls School</t>
  </si>
  <si>
    <t>East Anglia</t>
  </si>
  <si>
    <t>BA American History</t>
  </si>
  <si>
    <t>Senior researcher</t>
  </si>
  <si>
    <t>Kevin Baron MP</t>
  </si>
  <si>
    <t>Maltby School</t>
  </si>
  <si>
    <t>Secondary modern</t>
  </si>
  <si>
    <t>Electrician, Maltby Colliery</t>
  </si>
  <si>
    <t>Dennis McShame MP</t>
  </si>
  <si>
    <t>Catholic Grammar school</t>
  </si>
  <si>
    <t xml:space="preserve">Merton College, Oxford &amp; London </t>
  </si>
  <si>
    <t>PhD in economics</t>
  </si>
  <si>
    <t>Journalist &amp; author</t>
  </si>
  <si>
    <t>Tonbridge, Merton Coleges</t>
  </si>
  <si>
    <t>Financial adviser/stockbroker</t>
  </si>
  <si>
    <t>Elliot Morley MP</t>
  </si>
  <si>
    <t>St Margaret's High School, Liverpool</t>
  </si>
  <si>
    <t>Hull College of Education</t>
  </si>
  <si>
    <t>Rt Hon Douglas Hogg QC</t>
  </si>
  <si>
    <t>Christ Church College, Oxford</t>
  </si>
  <si>
    <t>John Hayes MP</t>
  </si>
  <si>
    <t>Colfe's Grammar School, Lewisham</t>
  </si>
  <si>
    <t>Runs an information technology company</t>
  </si>
  <si>
    <t>Tony Wright MP</t>
  </si>
  <si>
    <t>Pollitical organiser</t>
  </si>
  <si>
    <t>Keith Simpson MP</t>
  </si>
  <si>
    <t>Thorpe Grammar School</t>
  </si>
  <si>
    <t>Hull and Kings College, London.</t>
  </si>
  <si>
    <t>Norman Lamb</t>
  </si>
  <si>
    <t>City Polytechnic</t>
  </si>
  <si>
    <t>Henry Bellingham</t>
  </si>
  <si>
    <t>Council of Legal Education</t>
  </si>
  <si>
    <t>Dr Ian Gibson MP</t>
  </si>
  <si>
    <t>Dumfries Academy</t>
  </si>
  <si>
    <t>Edinburgh, Washinton &amp; Indiana</t>
  </si>
  <si>
    <t>Professor at University of East Anglia</t>
  </si>
  <si>
    <t>Charles Clarke MP</t>
  </si>
  <si>
    <t>Highgate School</t>
  </si>
  <si>
    <t>Richard Bacon</t>
  </si>
  <si>
    <t>Kings School, Worcester</t>
  </si>
  <si>
    <t>Gillian Shepherd MP</t>
  </si>
  <si>
    <t>North Walsham Girl's High School</t>
  </si>
  <si>
    <t>Teacher &amp; careers adviser</t>
  </si>
  <si>
    <t>Northamptonshire</t>
  </si>
  <si>
    <t>Phil Hope MP</t>
  </si>
  <si>
    <t>Wandsworth Comprehensive School</t>
  </si>
  <si>
    <t>St Lukes College, Exeter</t>
  </si>
  <si>
    <t>Management Consultant</t>
  </si>
  <si>
    <t>Tim Boswell MP</t>
  </si>
  <si>
    <t>Marlborough</t>
  </si>
  <si>
    <t>MA Classics</t>
  </si>
  <si>
    <t>Researcher and farmer</t>
  </si>
  <si>
    <t>Phil Sawford MP</t>
  </si>
  <si>
    <t>Kettering Grammar School</t>
  </si>
  <si>
    <t>Sally Keeble MP</t>
  </si>
  <si>
    <t>St Hugh's College Oxford</t>
  </si>
  <si>
    <t>Tony Clarke MP</t>
  </si>
  <si>
    <t>King's Upper School, Northhamton</t>
  </si>
  <si>
    <t>Social work trainer</t>
  </si>
  <si>
    <t>Paul Stinchcombe MP</t>
  </si>
  <si>
    <t>High Wycombe Grammar School</t>
  </si>
  <si>
    <t>Trinity College, Cambridge, &amp; Harvard Law School</t>
  </si>
  <si>
    <t>Northumberland</t>
  </si>
  <si>
    <t>Rt Hon Alan Beith</t>
  </si>
  <si>
    <t>Kings School, Macclesfield</t>
  </si>
  <si>
    <t>Balliol &amp; Nuffield Colleges</t>
  </si>
  <si>
    <t>Ronnie Campbell MP</t>
  </si>
  <si>
    <t>Ridley High School, Blyth</t>
  </si>
  <si>
    <t>Peter Atkinson MP</t>
  </si>
  <si>
    <t>Cheltenham College</t>
  </si>
  <si>
    <t>Newspaper executive</t>
  </si>
  <si>
    <t>Denis Murphy MP</t>
  </si>
  <si>
    <t>St Cuthberts Grammar School</t>
  </si>
  <si>
    <t>Northumberland College</t>
  </si>
  <si>
    <t>Hugh Bailey MP</t>
  </si>
  <si>
    <t>Haileybury School</t>
  </si>
  <si>
    <t>Bristol and York</t>
  </si>
  <si>
    <t>BSc Politics</t>
  </si>
  <si>
    <t>TV production company secretary</t>
  </si>
  <si>
    <t>Phil Willis MP</t>
  </si>
  <si>
    <t>Burnley Grammar School</t>
  </si>
  <si>
    <t>Headmaster</t>
  </si>
  <si>
    <t>Stuart Bell MP</t>
  </si>
  <si>
    <t>Hookergate Grammar School</t>
  </si>
  <si>
    <t>Pitman's College</t>
  </si>
  <si>
    <t>Dr Ashok Kumar MP</t>
  </si>
  <si>
    <t>Rykneld School for Boys</t>
  </si>
  <si>
    <t>PhD in fluid mechanics</t>
  </si>
  <si>
    <t>Research scientist</t>
  </si>
  <si>
    <t>Vera Baird</t>
  </si>
  <si>
    <t>Local school</t>
  </si>
  <si>
    <t>Specialist criminal lawyer</t>
  </si>
  <si>
    <t>Rt Hon William Hague</t>
  </si>
  <si>
    <t>Wath-on-Dearne Comprehensive School</t>
  </si>
  <si>
    <t>Magdalene College, Oxford</t>
  </si>
  <si>
    <t>Business/management consultant</t>
  </si>
  <si>
    <t>Jon Greenway MP</t>
  </si>
  <si>
    <t>Sir John Deane's Grammar school</t>
  </si>
  <si>
    <t>Hendon Police College</t>
  </si>
  <si>
    <t>Worked in the Metropolitan Police &amp; set up an insurance broker</t>
  </si>
  <si>
    <t>Lawrie Quinn MP</t>
  </si>
  <si>
    <t>Harraby School, Carlisle</t>
  </si>
  <si>
    <t>Hatfield Polytechnic</t>
  </si>
  <si>
    <t>Chartered engineer, British Rail</t>
  </si>
  <si>
    <t>John Grogan MP</t>
  </si>
  <si>
    <t>St Michael's RC College, Leeds</t>
  </si>
  <si>
    <t>Owned a conference organising business</t>
  </si>
  <si>
    <t>Rt Hon David Curry MP</t>
  </si>
  <si>
    <t>Ripon Grammar School</t>
  </si>
  <si>
    <t>Anne McIntosh MP</t>
  </si>
  <si>
    <t>Harrogate College</t>
  </si>
  <si>
    <t>Lawyer, &amp; political adviser</t>
  </si>
  <si>
    <t>Nottinghamshire</t>
  </si>
  <si>
    <t>Rt. Hon Geoff Hoon</t>
  </si>
  <si>
    <t>MA BA Law</t>
  </si>
  <si>
    <t xml:space="preserve">lecturer </t>
  </si>
  <si>
    <t>John Mann</t>
  </si>
  <si>
    <t>Labour party Trade Union Liason Officer</t>
  </si>
  <si>
    <t>Dr Nick Palmer</t>
  </si>
  <si>
    <t>Schools in Copenhagen and Vienna</t>
  </si>
  <si>
    <t>Copenhagen &amp; Birkbeck College, London</t>
  </si>
  <si>
    <t>PhD in Mathematics</t>
  </si>
  <si>
    <t>Computer Scientist</t>
  </si>
  <si>
    <t>Vernon Coaker MP</t>
  </si>
  <si>
    <t>Drayton Manor Grammar School</t>
  </si>
  <si>
    <t>Warrick</t>
  </si>
  <si>
    <t>Alan Meale MP</t>
  </si>
  <si>
    <t>St Joseph's RC School</t>
  </si>
  <si>
    <t>Ruskin College, Oxford</t>
  </si>
  <si>
    <t>Political researcher</t>
  </si>
  <si>
    <t>Patrick Mercer</t>
  </si>
  <si>
    <t>Kings School, Chester</t>
  </si>
  <si>
    <t>BA Modern History</t>
  </si>
  <si>
    <t>John Heppell MP</t>
  </si>
  <si>
    <t>Rutherford Grammar School</t>
  </si>
  <si>
    <t>Ashington Technical College</t>
  </si>
  <si>
    <t>Graham Allen MP</t>
  </si>
  <si>
    <t>Forest Fields Grammar School</t>
  </si>
  <si>
    <t>City of London Polytechnic &amp; Leeds</t>
  </si>
  <si>
    <t>Politics &amp; Sociology</t>
  </si>
  <si>
    <t>Alan Simpson MP</t>
  </si>
  <si>
    <t>Bootle Grammar School</t>
  </si>
  <si>
    <t>Nottingham Polytechnic</t>
  </si>
  <si>
    <t>Political activist</t>
  </si>
  <si>
    <t>Rt Hon Kenneth Clarke MP</t>
  </si>
  <si>
    <t>nottingham High School</t>
  </si>
  <si>
    <t>Caius college, Cambridge</t>
  </si>
  <si>
    <t>Paddy Tipping MP</t>
  </si>
  <si>
    <t>Hipperholme Grammar School</t>
  </si>
  <si>
    <t>Oxfordshire</t>
  </si>
  <si>
    <t>Tony Baldry MP</t>
  </si>
  <si>
    <t>Non Practising barrister</t>
  </si>
  <si>
    <t>Boris Johnson</t>
  </si>
  <si>
    <t>Rt Hon Andrew Smith MP</t>
  </si>
  <si>
    <t>Reading Grammar School</t>
  </si>
  <si>
    <t>Co-operative Society Officer</t>
  </si>
  <si>
    <t>Dr Evan Harris MP</t>
  </si>
  <si>
    <t>Blue Coat School, Liverpool</t>
  </si>
  <si>
    <t>NHS doctor</t>
  </si>
  <si>
    <t>Robert Jackson MP</t>
  </si>
  <si>
    <t>Falcon College, Bulawayo</t>
  </si>
  <si>
    <t>David Cameron</t>
  </si>
  <si>
    <t>Age 34</t>
  </si>
  <si>
    <t>Politics, philosophy, &amp; economics</t>
  </si>
  <si>
    <t>Head of Corporate Affairs at Carlton</t>
  </si>
  <si>
    <t>Rutland</t>
  </si>
  <si>
    <t>Alan Duncan MP</t>
  </si>
  <si>
    <t>Oil trader</t>
  </si>
  <si>
    <t>Shropshire</t>
  </si>
  <si>
    <t>Matthew Green</t>
  </si>
  <si>
    <t>Priory School, Shrewsbury</t>
  </si>
  <si>
    <t>Owen Paterson MP</t>
  </si>
  <si>
    <t>Abberley Hall</t>
  </si>
  <si>
    <t>Managing director, British Leather Company</t>
  </si>
  <si>
    <t>Paul Marsden MP</t>
  </si>
  <si>
    <t>Helsby High School</t>
  </si>
  <si>
    <t>Teeside Polytechnic</t>
  </si>
  <si>
    <t>Civil engineer</t>
  </si>
  <si>
    <t>David Wright</t>
  </si>
  <si>
    <t>Wrockwardine Comprehensive</t>
  </si>
  <si>
    <t>BA Humanities</t>
  </si>
  <si>
    <t>Peter Bradley MP</t>
  </si>
  <si>
    <t>Abingdon School</t>
  </si>
  <si>
    <t>Public relations officer, &amp; lobbyist</t>
  </si>
  <si>
    <t>Somerset</t>
  </si>
  <si>
    <t>Donald Foster MP</t>
  </si>
  <si>
    <t>Lancaster Royle Grammar School</t>
  </si>
  <si>
    <t>BSc Physics and Psychology</t>
  </si>
  <si>
    <t>Ian Liddell-Grainger</t>
  </si>
  <si>
    <t>Millfield School, Somerset</t>
  </si>
  <si>
    <t>Owns a property management company</t>
  </si>
  <si>
    <t>David Heath, MP</t>
  </si>
  <si>
    <t>Millfield School</t>
  </si>
  <si>
    <t>St John's College, Oxford &amp; City University, London</t>
  </si>
  <si>
    <t>Optician</t>
  </si>
  <si>
    <t>Adrian Flook</t>
  </si>
  <si>
    <t>Springfield School</t>
  </si>
  <si>
    <t>Wolverhampton Polytechnic</t>
  </si>
  <si>
    <t>Housing manager</t>
  </si>
  <si>
    <t>Dennis Turner MP</t>
  </si>
  <si>
    <t>Stonefield School</t>
  </si>
  <si>
    <t>Bilston FE College</t>
  </si>
  <si>
    <t>Director, Springvale Co-operative</t>
  </si>
  <si>
    <t>Robert Marris</t>
  </si>
  <si>
    <t>St Edwards School, Oxford</t>
  </si>
  <si>
    <t>University of British Columbia</t>
  </si>
  <si>
    <t>West Yorkshire</t>
  </si>
  <si>
    <t>Mike Wood MP</t>
  </si>
  <si>
    <t>Nantwich and Achton Grammar School</t>
  </si>
  <si>
    <t>Southhampton &amp; Leeds</t>
  </si>
  <si>
    <t>BA History and Politics</t>
  </si>
  <si>
    <t>Social Worker</t>
  </si>
  <si>
    <t>Terry Rooney MP</t>
  </si>
  <si>
    <t>Buttershaw Comprehensive School &amp; Bradford College</t>
  </si>
  <si>
    <t>Welrare rights officer</t>
  </si>
  <si>
    <t>Gerry Sutcliffe, MP</t>
  </si>
  <si>
    <t>Cardinal Hinsley Grammar School</t>
  </si>
  <si>
    <t>Printing industry</t>
  </si>
  <si>
    <t>Marsha Singh MP</t>
  </si>
  <si>
    <t>Bradford primary and secondary schools</t>
  </si>
  <si>
    <t>BA Languages, Politics and History of Modern Europe</t>
  </si>
  <si>
    <t>Chris McCafferty MP</t>
  </si>
  <si>
    <t>Whalley Range Grammar School</t>
  </si>
  <si>
    <t>Kali Mountford MP</t>
  </si>
  <si>
    <t>Crewe Grammar School</t>
  </si>
  <si>
    <t>Crewe and Alsager (teacher training college)</t>
  </si>
  <si>
    <t>BA Philosophy, Psychology, and Sociology</t>
  </si>
  <si>
    <t>Rt Hon Ann Taylor MP</t>
  </si>
  <si>
    <t>Bolton  School`</t>
  </si>
  <si>
    <t xml:space="preserve">Bradford &amp; Sheffield </t>
  </si>
  <si>
    <t>Housing corporation officer</t>
  </si>
  <si>
    <t>Colin Burgon MP</t>
  </si>
  <si>
    <t>St Michaels RC College</t>
  </si>
  <si>
    <t>Becketts Park Carnegie College</t>
  </si>
  <si>
    <t>Alice Mahon</t>
  </si>
  <si>
    <t>Local Grammar school</t>
  </si>
  <si>
    <t>Bradford (as a mature student)</t>
  </si>
  <si>
    <t>BA Social Policy and Administration</t>
  </si>
  <si>
    <t>Nurse/lecturer</t>
  </si>
  <si>
    <t>Jon Trickett MP</t>
  </si>
  <si>
    <t>Roundhay School, Leeds</t>
  </si>
  <si>
    <t>Plumber and builder</t>
  </si>
  <si>
    <t>Barry Sheerman MP</t>
  </si>
  <si>
    <t>Hampton Grammar School</t>
  </si>
  <si>
    <t>Politics lecturer</t>
  </si>
  <si>
    <t>Ann Cryer MP</t>
  </si>
  <si>
    <t>Darwin School</t>
  </si>
  <si>
    <t>Bolton Technical College and Keighley</t>
  </si>
  <si>
    <t>Clerk</t>
  </si>
  <si>
    <t>Hilary Benn MP</t>
  </si>
  <si>
    <t xml:space="preserve">Holland Park Comprehensive </t>
  </si>
  <si>
    <t>Sussex</t>
  </si>
  <si>
    <t>BA Russian and East European Studies</t>
  </si>
  <si>
    <t>George Moody MP</t>
  </si>
  <si>
    <t>Leeds schools</t>
  </si>
  <si>
    <t>Fabian Hamilton MP</t>
  </si>
  <si>
    <t>Brentwood School</t>
  </si>
  <si>
    <t>Graphic designer</t>
  </si>
  <si>
    <t>Harold Best MP</t>
  </si>
  <si>
    <t>Meanwood County Secondary School</t>
  </si>
  <si>
    <t>Technical College</t>
  </si>
  <si>
    <t>Age 37</t>
  </si>
  <si>
    <t>A school in Bath</t>
  </si>
  <si>
    <t>Modern History</t>
  </si>
  <si>
    <t>Stockbroker, &amp; consultant</t>
  </si>
  <si>
    <t>David Heathcoat-Amory MP</t>
  </si>
  <si>
    <t>Chartered Accountant</t>
  </si>
  <si>
    <t>Brian Cotter MP</t>
  </si>
  <si>
    <t>St Benedict's School</t>
  </si>
  <si>
    <t>Managing director of Plastics Manufacturing Co</t>
  </si>
  <si>
    <t>Dr Liam Fox MP</t>
  </si>
  <si>
    <t>Catholic schools near East Kilbride</t>
  </si>
  <si>
    <t>Hospital doctor, &amp; GP</t>
  </si>
  <si>
    <t>David Laws</t>
  </si>
  <si>
    <t>St Georges College, Weybridge</t>
  </si>
  <si>
    <t>Economic adviser</t>
  </si>
  <si>
    <t>Staffordshire</t>
  </si>
  <si>
    <t>Janet Dean MP</t>
  </si>
  <si>
    <t>Winsford Verdin County Grammar School</t>
  </si>
  <si>
    <t>County Councillor</t>
  </si>
  <si>
    <t>Dr Tony Wright MP</t>
  </si>
  <si>
    <t>LSE &amp; Harvard</t>
  </si>
  <si>
    <t>Political scientist</t>
  </si>
  <si>
    <t>Michael Fabricant MP</t>
  </si>
  <si>
    <t>Brighton Grammar School</t>
  </si>
  <si>
    <t>Loughborough, Sussex, London, Oxford, Southern California.</t>
  </si>
  <si>
    <t>PhD ecconomics</t>
  </si>
  <si>
    <t>Paul Farrelly</t>
  </si>
  <si>
    <t>Wolstanton grammar School</t>
  </si>
  <si>
    <t>St Edmund Hall, Oxford</t>
  </si>
  <si>
    <t>Sir Patrick Cormack MP</t>
  </si>
  <si>
    <t>Choir School in Grimsby, &amp; Havelock School, Grimsby</t>
  </si>
  <si>
    <t>David Kidney MP</t>
  </si>
  <si>
    <t>Longton High School</t>
  </si>
  <si>
    <t>Charlotte Atkins MP</t>
  </si>
  <si>
    <t>Colchester County High School</t>
  </si>
  <si>
    <t>Mark Fisher MP</t>
  </si>
  <si>
    <t>Trinity College, London</t>
  </si>
  <si>
    <t>Teacher &amp; filmaker</t>
  </si>
  <si>
    <t>Joan Walley MP</t>
  </si>
  <si>
    <t>Biddulph Grammar School</t>
  </si>
  <si>
    <t>Environmental research officer</t>
  </si>
  <si>
    <t>George Stevenson MP</t>
  </si>
  <si>
    <t>Queensbury Road School</t>
  </si>
  <si>
    <t>Pottery worker, coal miner &amp; bus driver</t>
  </si>
  <si>
    <t>William Cash MP</t>
  </si>
  <si>
    <t>Stonyhurst School</t>
  </si>
  <si>
    <t>Brian Jenkins MP</t>
  </si>
  <si>
    <t>Kingsbury High School, Tamworth</t>
  </si>
  <si>
    <t>LSE, &amp; Wolverhampton Polytechnic</t>
  </si>
  <si>
    <t>Engineer, &amp; lecturer</t>
  </si>
  <si>
    <t>Margaret Moran MP</t>
  </si>
  <si>
    <t>St Ursula's Convent School</t>
  </si>
  <si>
    <t>Director, Housing Association</t>
  </si>
  <si>
    <t>Jonathan Sayeed MP</t>
  </si>
  <si>
    <t>Wolverston Hall, Suffolk</t>
  </si>
  <si>
    <t>RN Engineering College, Plymouth</t>
  </si>
  <si>
    <t>Served in the Royal Navy, Set up a PR business</t>
  </si>
  <si>
    <t>Alastair Burt</t>
  </si>
  <si>
    <t>Age 45</t>
  </si>
  <si>
    <t>Andrew Selous</t>
  </si>
  <si>
    <t>Age 39</t>
  </si>
  <si>
    <t>BSc Trade and Industry</t>
  </si>
  <si>
    <t>Insurer</t>
  </si>
  <si>
    <t>Berkshire</t>
  </si>
  <si>
    <t>Andrew McKay MP</t>
  </si>
  <si>
    <t>Solihull School</t>
  </si>
  <si>
    <t>Estate Agent</t>
  </si>
  <si>
    <t>Theresa May MP</t>
  </si>
  <si>
    <t>Wheatley Park Comprehensive School</t>
  </si>
  <si>
    <t>St Hugh's College, Oxford</t>
  </si>
  <si>
    <t>School governor</t>
  </si>
  <si>
    <t>David Rendel MP</t>
  </si>
  <si>
    <t>Magdalen college, Oxford</t>
  </si>
  <si>
    <t>Oil industry analyst</t>
  </si>
  <si>
    <t>Jane Griffiths MP</t>
  </si>
  <si>
    <t>Cedars Grammar School, Leighton Buzzard</t>
  </si>
  <si>
    <t>BBC translater</t>
  </si>
  <si>
    <t>Martin Salter MP</t>
  </si>
  <si>
    <t>Worked for a housing co-operative</t>
  </si>
  <si>
    <t>Fiona Mactaggart MP</t>
  </si>
  <si>
    <t>Cheltenham Ladies College</t>
  </si>
  <si>
    <t>Kings College, London &amp; Goldsmith's College London</t>
  </si>
  <si>
    <t>Teacher &amp; public relations officer</t>
  </si>
  <si>
    <t>Michael Tremd MP</t>
  </si>
  <si>
    <t>Oriel College, Oxford</t>
  </si>
  <si>
    <t>Editor/journalist</t>
  </si>
  <si>
    <t>Rt Hon John Redwood MP</t>
  </si>
  <si>
    <t>Kent College, Canterbury</t>
  </si>
  <si>
    <t>Magdalene College, Cambridge</t>
  </si>
  <si>
    <t>Jean Corston MP</t>
  </si>
  <si>
    <t>Yeovil Girls High School</t>
  </si>
  <si>
    <t>LSE &amp; Inns of Court School of Law</t>
  </si>
  <si>
    <t>Dr Douglas Naysmith MP</t>
  </si>
  <si>
    <t>George Herriots School</t>
  </si>
  <si>
    <t>Edinburgh &amp; Yale</t>
  </si>
  <si>
    <t>BSc Zoology PhD Surgical Science</t>
  </si>
  <si>
    <t>Medical Scientist</t>
  </si>
  <si>
    <t>Dawn Primarolo MP</t>
  </si>
  <si>
    <t>Thomas Bennet Comprehensive School</t>
  </si>
  <si>
    <t>BA Social Science</t>
  </si>
  <si>
    <t>Legal secretary</t>
  </si>
  <si>
    <t>Valerie Davey MP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</si>
</sst>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00000%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21" applyNumberFormat="1" applyFont="1" applyAlignment="1">
      <alignment/>
    </xf>
    <xf numFmtId="9" fontId="0" fillId="0" borderId="0" xfId="21" applyNumberFormat="1" applyFont="1" applyFill="1" applyAlignment="1">
      <alignment horizontal="center"/>
    </xf>
    <xf numFmtId="9" fontId="0" fillId="0" borderId="0" xfId="21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9" fontId="0" fillId="0" borderId="0" xfId="21" applyNumberFormat="1" applyAlignment="1">
      <alignment/>
    </xf>
    <xf numFmtId="9" fontId="0" fillId="0" borderId="0" xfId="0" applyNumberFormat="1" applyAlignment="1">
      <alignment/>
    </xf>
    <xf numFmtId="9" fontId="0" fillId="0" borderId="1" xfId="21" applyNumberFormat="1" applyFont="1" applyBorder="1" applyAlignment="1">
      <alignment/>
    </xf>
    <xf numFmtId="9" fontId="0" fillId="0" borderId="2" xfId="21" applyNumberFormat="1" applyFont="1" applyBorder="1" applyAlignment="1">
      <alignment/>
    </xf>
    <xf numFmtId="9" fontId="0" fillId="0" borderId="3" xfId="21" applyNumberFormat="1" applyFont="1" applyBorder="1" applyAlignment="1">
      <alignment/>
    </xf>
    <xf numFmtId="9" fontId="0" fillId="0" borderId="4" xfId="21" applyNumberFormat="1" applyFont="1" applyBorder="1" applyAlignment="1">
      <alignment/>
    </xf>
    <xf numFmtId="9" fontId="0" fillId="0" borderId="5" xfId="21" applyNumberFormat="1" applyFont="1" applyBorder="1" applyAlignment="1">
      <alignment/>
    </xf>
    <xf numFmtId="9" fontId="0" fillId="0" borderId="6" xfId="21" applyNumberFormat="1" applyFont="1" applyBorder="1" applyAlignment="1">
      <alignment/>
    </xf>
    <xf numFmtId="9" fontId="0" fillId="0" borderId="7" xfId="21" applyNumberFormat="1" applyFont="1" applyBorder="1" applyAlignment="1">
      <alignment/>
    </xf>
    <xf numFmtId="9" fontId="0" fillId="0" borderId="3" xfId="21" applyNumberFormat="1" applyFont="1" applyFill="1" applyBorder="1" applyAlignment="1">
      <alignment horizontal="center"/>
    </xf>
    <xf numFmtId="9" fontId="0" fillId="0" borderId="7" xfId="21" applyNumberFormat="1" applyFont="1" applyFill="1" applyBorder="1" applyAlignment="1">
      <alignment/>
    </xf>
    <xf numFmtId="9" fontId="0" fillId="0" borderId="8" xfId="21" applyNumberFormat="1" applyFont="1" applyFill="1" applyBorder="1" applyAlignment="1">
      <alignment/>
    </xf>
    <xf numFmtId="9" fontId="0" fillId="0" borderId="9" xfId="21" applyNumberFormat="1" applyFont="1" applyBorder="1" applyAlignment="1">
      <alignment/>
    </xf>
    <xf numFmtId="9" fontId="0" fillId="0" borderId="10" xfId="21" applyNumberFormat="1" applyFont="1" applyBorder="1" applyAlignment="1">
      <alignment/>
    </xf>
    <xf numFmtId="9" fontId="0" fillId="0" borderId="11" xfId="21" applyNumberFormat="1" applyFont="1" applyFill="1" applyBorder="1" applyAlignment="1">
      <alignment/>
    </xf>
    <xf numFmtId="9" fontId="0" fillId="0" borderId="12" xfId="21" applyNumberFormat="1" applyFont="1" applyFill="1" applyBorder="1" applyAlignment="1">
      <alignment horizontal="center"/>
    </xf>
    <xf numFmtId="9" fontId="0" fillId="0" borderId="0" xfId="21" applyNumberFormat="1" applyFont="1" applyAlignment="1">
      <alignment horizontal="center"/>
    </xf>
    <xf numFmtId="9" fontId="0" fillId="0" borderId="12" xfId="21" applyNumberFormat="1" applyFont="1" applyBorder="1" applyAlignment="1">
      <alignment horizontal="center"/>
    </xf>
    <xf numFmtId="9" fontId="0" fillId="0" borderId="1" xfId="21" applyNumberFormat="1" applyFont="1" applyFill="1" applyBorder="1" applyAlignment="1">
      <alignment/>
    </xf>
    <xf numFmtId="9" fontId="0" fillId="0" borderId="0" xfId="21" applyNumberFormat="1" applyFont="1" applyFill="1" applyAlignment="1">
      <alignment/>
    </xf>
    <xf numFmtId="9" fontId="0" fillId="0" borderId="13" xfId="21" applyNumberFormat="1" applyFont="1" applyFill="1" applyBorder="1" applyAlignment="1">
      <alignment/>
    </xf>
    <xf numFmtId="9" fontId="0" fillId="0" borderId="13" xfId="21" applyNumberFormat="1" applyFont="1" applyBorder="1" applyAlignment="1">
      <alignment/>
    </xf>
    <xf numFmtId="9" fontId="0" fillId="0" borderId="3" xfId="21" applyNumberFormat="1" applyFont="1" applyFill="1" applyBorder="1" applyAlignment="1">
      <alignment/>
    </xf>
    <xf numFmtId="9" fontId="0" fillId="0" borderId="6" xfId="21" applyNumberFormat="1" applyFont="1" applyFill="1" applyBorder="1" applyAlignment="1">
      <alignment/>
    </xf>
    <xf numFmtId="9" fontId="0" fillId="0" borderId="14" xfId="21" applyNumberFormat="1" applyFont="1" applyFill="1" applyBorder="1" applyAlignment="1">
      <alignment/>
    </xf>
    <xf numFmtId="9" fontId="0" fillId="0" borderId="15" xfId="21" applyNumberFormat="1" applyFont="1" applyFill="1" applyBorder="1" applyAlignment="1">
      <alignment/>
    </xf>
    <xf numFmtId="9" fontId="0" fillId="0" borderId="2" xfId="21" applyNumberFormat="1" applyFont="1" applyFill="1" applyBorder="1" applyAlignment="1">
      <alignment/>
    </xf>
    <xf numFmtId="9" fontId="0" fillId="0" borderId="3" xfId="21" applyNumberFormat="1" applyFont="1" applyBorder="1" applyAlignment="1">
      <alignment horizontal="center"/>
    </xf>
    <xf numFmtId="9" fontId="0" fillId="0" borderId="0" xfId="21" applyNumberFormat="1" applyFont="1" applyBorder="1" applyAlignment="1">
      <alignment horizontal="center"/>
    </xf>
    <xf numFmtId="9" fontId="0" fillId="0" borderId="8" xfId="21" applyNumberFormat="1" applyFont="1" applyBorder="1" applyAlignment="1">
      <alignment/>
    </xf>
    <xf numFmtId="9" fontId="0" fillId="0" borderId="10" xfId="21" applyNumberFormat="1" applyFont="1" applyFill="1" applyBorder="1" applyAlignment="1">
      <alignment/>
    </xf>
    <xf numFmtId="9" fontId="0" fillId="0" borderId="12" xfId="21" applyNumberFormat="1" applyFont="1" applyFill="1" applyBorder="1" applyAlignment="1">
      <alignment/>
    </xf>
    <xf numFmtId="9" fontId="0" fillId="0" borderId="14" xfId="21" applyNumberFormat="1" applyFont="1" applyBorder="1" applyAlignment="1">
      <alignment/>
    </xf>
    <xf numFmtId="9" fontId="0" fillId="0" borderId="12" xfId="21" applyNumberFormat="1" applyFont="1" applyBorder="1" applyAlignment="1">
      <alignment/>
    </xf>
    <xf numFmtId="9" fontId="0" fillId="0" borderId="5" xfId="21" applyNumberFormat="1" applyFont="1" applyFill="1" applyBorder="1" applyAlignment="1">
      <alignment/>
    </xf>
    <xf numFmtId="9" fontId="0" fillId="0" borderId="16" xfId="21" applyNumberFormat="1" applyFont="1" applyBorder="1" applyAlignment="1">
      <alignment/>
    </xf>
    <xf numFmtId="9" fontId="0" fillId="0" borderId="15" xfId="21" applyNumberFormat="1" applyFont="1" applyBorder="1" applyAlignment="1">
      <alignment/>
    </xf>
    <xf numFmtId="2" fontId="1" fillId="0" borderId="0" xfId="21" applyNumberFormat="1" applyFont="1" applyBorder="1" applyAlignment="1">
      <alignment/>
    </xf>
    <xf numFmtId="181" fontId="0" fillId="0" borderId="0" xfId="0" applyNumberFormat="1" applyAlignment="1">
      <alignment/>
    </xf>
    <xf numFmtId="181" fontId="0" fillId="0" borderId="0" xfId="21" applyNumberFormat="1" applyFont="1" applyAlignment="1">
      <alignment/>
    </xf>
    <xf numFmtId="181" fontId="0" fillId="0" borderId="1" xfId="21" applyNumberFormat="1" applyFont="1" applyBorder="1" applyAlignment="1">
      <alignment/>
    </xf>
    <xf numFmtId="181" fontId="0" fillId="0" borderId="2" xfId="21" applyNumberFormat="1" applyFont="1" applyBorder="1" applyAlignment="1">
      <alignment/>
    </xf>
    <xf numFmtId="181" fontId="0" fillId="0" borderId="3" xfId="21" applyNumberFormat="1" applyFont="1" applyBorder="1" applyAlignment="1">
      <alignment/>
    </xf>
    <xf numFmtId="181" fontId="0" fillId="0" borderId="0" xfId="21" applyNumberFormat="1" applyFont="1" applyFill="1" applyAlignment="1">
      <alignment horizontal="center"/>
    </xf>
    <xf numFmtId="181" fontId="0" fillId="0" borderId="4" xfId="21" applyNumberFormat="1" applyFont="1" applyBorder="1" applyAlignment="1">
      <alignment/>
    </xf>
    <xf numFmtId="181" fontId="0" fillId="0" borderId="5" xfId="21" applyNumberFormat="1" applyFont="1" applyBorder="1" applyAlignment="1">
      <alignment/>
    </xf>
    <xf numFmtId="181" fontId="0" fillId="0" borderId="6" xfId="21" applyNumberFormat="1" applyFont="1" applyBorder="1" applyAlignment="1">
      <alignment/>
    </xf>
    <xf numFmtId="181" fontId="0" fillId="0" borderId="7" xfId="21" applyNumberFormat="1" applyFont="1" applyBorder="1" applyAlignment="1">
      <alignment/>
    </xf>
    <xf numFmtId="181" fontId="0" fillId="0" borderId="3" xfId="21" applyNumberFormat="1" applyFont="1" applyFill="1" applyBorder="1" applyAlignment="1">
      <alignment horizontal="center"/>
    </xf>
    <xf numFmtId="181" fontId="0" fillId="0" borderId="7" xfId="21" applyNumberFormat="1" applyFont="1" applyFill="1" applyBorder="1" applyAlignment="1">
      <alignment/>
    </xf>
    <xf numFmtId="181" fontId="0" fillId="0" borderId="8" xfId="21" applyNumberFormat="1" applyFont="1" applyFill="1" applyBorder="1" applyAlignment="1">
      <alignment/>
    </xf>
    <xf numFmtId="181" fontId="0" fillId="0" borderId="9" xfId="21" applyNumberFormat="1" applyFont="1" applyBorder="1" applyAlignment="1">
      <alignment/>
    </xf>
    <xf numFmtId="181" fontId="0" fillId="0" borderId="10" xfId="21" applyNumberFormat="1" applyFont="1" applyBorder="1" applyAlignment="1">
      <alignment/>
    </xf>
    <xf numFmtId="181" fontId="0" fillId="0" borderId="11" xfId="21" applyNumberFormat="1" applyFont="1" applyFill="1" applyBorder="1" applyAlignment="1">
      <alignment/>
    </xf>
    <xf numFmtId="181" fontId="0" fillId="0" borderId="12" xfId="21" applyNumberFormat="1" applyFont="1" applyFill="1" applyBorder="1" applyAlignment="1">
      <alignment horizontal="center"/>
    </xf>
    <xf numFmtId="181" fontId="0" fillId="0" borderId="0" xfId="21" applyNumberFormat="1" applyFont="1" applyAlignment="1">
      <alignment horizontal="center"/>
    </xf>
    <xf numFmtId="181" fontId="0" fillId="0" borderId="12" xfId="21" applyNumberFormat="1" applyFont="1" applyBorder="1" applyAlignment="1">
      <alignment horizontal="center"/>
    </xf>
    <xf numFmtId="181" fontId="0" fillId="0" borderId="1" xfId="21" applyNumberFormat="1" applyFont="1" applyFill="1" applyBorder="1" applyAlignment="1">
      <alignment/>
    </xf>
    <xf numFmtId="181" fontId="0" fillId="0" borderId="0" xfId="21" applyNumberFormat="1" applyFont="1" applyFill="1" applyAlignment="1">
      <alignment/>
    </xf>
    <xf numFmtId="181" fontId="0" fillId="0" borderId="13" xfId="21" applyNumberFormat="1" applyFont="1" applyFill="1" applyBorder="1" applyAlignment="1">
      <alignment/>
    </xf>
    <xf numFmtId="181" fontId="0" fillId="0" borderId="13" xfId="21" applyNumberFormat="1" applyFont="1" applyBorder="1" applyAlignment="1">
      <alignment/>
    </xf>
    <xf numFmtId="181" fontId="0" fillId="0" borderId="3" xfId="21" applyNumberFormat="1" applyFont="1" applyFill="1" applyBorder="1" applyAlignment="1">
      <alignment/>
    </xf>
    <xf numFmtId="181" fontId="0" fillId="0" borderId="6" xfId="21" applyNumberFormat="1" applyFont="1" applyFill="1" applyBorder="1" applyAlignment="1">
      <alignment/>
    </xf>
    <xf numFmtId="181" fontId="0" fillId="0" borderId="14" xfId="21" applyNumberFormat="1" applyFont="1" applyFill="1" applyBorder="1" applyAlignment="1">
      <alignment/>
    </xf>
    <xf numFmtId="181" fontId="0" fillId="0" borderId="15" xfId="21" applyNumberFormat="1" applyFont="1" applyFill="1" applyBorder="1" applyAlignment="1">
      <alignment/>
    </xf>
    <xf numFmtId="181" fontId="0" fillId="0" borderId="2" xfId="21" applyNumberFormat="1" applyFont="1" applyFill="1" applyBorder="1" applyAlignment="1">
      <alignment/>
    </xf>
    <xf numFmtId="181" fontId="0" fillId="0" borderId="3" xfId="21" applyNumberFormat="1" applyFont="1" applyBorder="1" applyAlignment="1">
      <alignment horizontal="center"/>
    </xf>
    <xf numFmtId="181" fontId="0" fillId="0" borderId="0" xfId="21" applyNumberFormat="1" applyFont="1" applyBorder="1" applyAlignment="1">
      <alignment horizontal="center"/>
    </xf>
    <xf numFmtId="181" fontId="0" fillId="0" borderId="8" xfId="21" applyNumberFormat="1" applyFont="1" applyBorder="1" applyAlignment="1">
      <alignment/>
    </xf>
    <xf numFmtId="181" fontId="0" fillId="0" borderId="10" xfId="21" applyNumberFormat="1" applyFont="1" applyFill="1" applyBorder="1" applyAlignment="1">
      <alignment/>
    </xf>
    <xf numFmtId="181" fontId="0" fillId="0" borderId="12" xfId="21" applyNumberFormat="1" applyFont="1" applyFill="1" applyBorder="1" applyAlignment="1">
      <alignment/>
    </xf>
    <xf numFmtId="181" fontId="0" fillId="0" borderId="0" xfId="21" applyNumberFormat="1" applyFont="1" applyFill="1" applyBorder="1" applyAlignment="1">
      <alignment horizontal="center"/>
    </xf>
    <xf numFmtId="181" fontId="0" fillId="0" borderId="14" xfId="21" applyNumberFormat="1" applyFont="1" applyBorder="1" applyAlignment="1">
      <alignment/>
    </xf>
    <xf numFmtId="181" fontId="0" fillId="0" borderId="12" xfId="21" applyNumberFormat="1" applyFont="1" applyBorder="1" applyAlignment="1">
      <alignment/>
    </xf>
    <xf numFmtId="181" fontId="0" fillId="0" borderId="5" xfId="21" applyNumberFormat="1" applyFont="1" applyFill="1" applyBorder="1" applyAlignment="1">
      <alignment/>
    </xf>
    <xf numFmtId="181" fontId="0" fillId="0" borderId="16" xfId="21" applyNumberFormat="1" applyFont="1" applyBorder="1" applyAlignment="1">
      <alignment/>
    </xf>
    <xf numFmtId="181" fontId="0" fillId="0" borderId="15" xfId="21" applyNumberFormat="1" applyFon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3" fillId="0" borderId="0" xfId="0" applyNumberFormat="1" applyFont="1" applyAlignment="1" applyProtection="1">
      <alignment horizontal="right"/>
      <protection locked="0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1" fillId="0" borderId="0" xfId="21" applyNumberFormat="1" applyFont="1" applyBorder="1" applyAlignment="1">
      <alignment/>
    </xf>
    <xf numFmtId="9" fontId="1" fillId="0" borderId="0" xfId="21" applyFon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9" fontId="0" fillId="0" borderId="0" xfId="21" applyNumberFormat="1" applyFont="1" applyFill="1" applyAlignment="1">
      <alignment horizontal="center"/>
    </xf>
    <xf numFmtId="9" fontId="0" fillId="0" borderId="12" xfId="21" applyNumberFormat="1" applyFont="1" applyFill="1" applyBorder="1" applyAlignment="1">
      <alignment horizontal="center"/>
    </xf>
    <xf numFmtId="181" fontId="0" fillId="0" borderId="0" xfId="21" applyNumberFormat="1" applyFont="1" applyFill="1" applyAlignment="1">
      <alignment horizontal="center"/>
    </xf>
    <xf numFmtId="181" fontId="0" fillId="0" borderId="12" xfId="21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0"/>
            <c:dispRSqr val="0"/>
          </c:trendline>
          <c:xVal>
            <c:numRef>
              <c:f>Labels5!$L$3:$L$86</c:f>
              <c:numCache>
                <c:ptCount val="84"/>
                <c:pt idx="0">
                  <c:v>0.5332512576680606</c:v>
                </c:pt>
                <c:pt idx="1">
                  <c:v>0.590044949504777</c:v>
                </c:pt>
                <c:pt idx="2">
                  <c:v>0.5345255751388266</c:v>
                </c:pt>
                <c:pt idx="3">
                  <c:v>0.6619660263761468</c:v>
                </c:pt>
                <c:pt idx="4">
                  <c:v>0.5270557820423585</c:v>
                </c:pt>
                <c:pt idx="5">
                  <c:v>0.4619223178043421</c:v>
                </c:pt>
                <c:pt idx="6">
                  <c:v>0.5422717257412516</c:v>
                </c:pt>
                <c:pt idx="7">
                  <c:v>0.637905604719764</c:v>
                </c:pt>
                <c:pt idx="8">
                  <c:v>0.49375451636213485</c:v>
                </c:pt>
                <c:pt idx="9">
                  <c:v>0.5400475511174513</c:v>
                </c:pt>
                <c:pt idx="10">
                  <c:v>0.5443187917599808</c:v>
                </c:pt>
                <c:pt idx="11">
                  <c:v>0.6273383489223261</c:v>
                </c:pt>
                <c:pt idx="12">
                  <c:v>0.5885036496350364</c:v>
                </c:pt>
                <c:pt idx="13">
                  <c:v>0.6031182266907091</c:v>
                </c:pt>
                <c:pt idx="14">
                  <c:v>0.6243761996161228</c:v>
                </c:pt>
                <c:pt idx="15">
                  <c:v>0.6082109633274391</c:v>
                </c:pt>
                <c:pt idx="16">
                  <c:v>0.6608698554691412</c:v>
                </c:pt>
                <c:pt idx="17">
                  <c:v>0.5534794900117949</c:v>
                </c:pt>
                <c:pt idx="18">
                  <c:v>0.6562848021382434</c:v>
                </c:pt>
                <c:pt idx="19">
                  <c:v>0.641793893129771</c:v>
                </c:pt>
                <c:pt idx="20">
                  <c:v>0.6672732044440557</c:v>
                </c:pt>
                <c:pt idx="21">
                  <c:v>0.5550977140219193</c:v>
                </c:pt>
                <c:pt idx="22">
                  <c:v>0.6174400392504671</c:v>
                </c:pt>
                <c:pt idx="23">
                  <c:v>0.5980591248090574</c:v>
                </c:pt>
                <c:pt idx="24">
                  <c:v>0.5881076463049979</c:v>
                </c:pt>
                <c:pt idx="25">
                  <c:v>0.6551141726416188</c:v>
                </c:pt>
                <c:pt idx="26">
                  <c:v>0.5663954523448846</c:v>
                </c:pt>
                <c:pt idx="27">
                  <c:v>0.44417351567029295</c:v>
                </c:pt>
                <c:pt idx="28">
                  <c:v>0.5344546606844658</c:v>
                </c:pt>
                <c:pt idx="29">
                  <c:v>0.41624624351151995</c:v>
                </c:pt>
                <c:pt idx="30">
                  <c:v>0.499373126192423</c:v>
                </c:pt>
                <c:pt idx="31">
                  <c:v>0.4811798801628647</c:v>
                </c:pt>
                <c:pt idx="32">
                  <c:v>0.5144198155583668</c:v>
                </c:pt>
                <c:pt idx="33">
                  <c:v>0.5242630469356807</c:v>
                </c:pt>
                <c:pt idx="34">
                  <c:v>0.5238658274820824</c:v>
                </c:pt>
                <c:pt idx="35">
                  <c:v>0.55484414160401</c:v>
                </c:pt>
                <c:pt idx="36">
                  <c:v>0.505422705084617</c:v>
                </c:pt>
                <c:pt idx="37">
                  <c:v>0.4721293971091294</c:v>
                </c:pt>
                <c:pt idx="38">
                  <c:v>0.6026451353622447</c:v>
                </c:pt>
                <c:pt idx="39">
                  <c:v>0.6196567601506906</c:v>
                </c:pt>
                <c:pt idx="40">
                  <c:v>0.4860422796964534</c:v>
                </c:pt>
                <c:pt idx="41">
                  <c:v>0.49264408152247263</c:v>
                </c:pt>
                <c:pt idx="42">
                  <c:v>0.5915758176412289</c:v>
                </c:pt>
                <c:pt idx="43">
                  <c:v>0.4964162680207024</c:v>
                </c:pt>
                <c:pt idx="44">
                  <c:v>0.44998942287351684</c:v>
                </c:pt>
                <c:pt idx="45">
                  <c:v>0.4706121894936881</c:v>
                </c:pt>
                <c:pt idx="46">
                  <c:v>0.41627330333363943</c:v>
                </c:pt>
                <c:pt idx="47">
                  <c:v>0.5692995827984595</c:v>
                </c:pt>
                <c:pt idx="48">
                  <c:v>0.418588375266823</c:v>
                </c:pt>
                <c:pt idx="49">
                  <c:v>0.5576795836984317</c:v>
                </c:pt>
                <c:pt idx="50">
                  <c:v>0.5077936163619461</c:v>
                </c:pt>
                <c:pt idx="51">
                  <c:v>0.5555174293038371</c:v>
                </c:pt>
                <c:pt idx="52">
                  <c:v>0.5256387916422449</c:v>
                </c:pt>
                <c:pt idx="53">
                  <c:v>0.5446323898844414</c:v>
                </c:pt>
                <c:pt idx="54">
                  <c:v>0.5785930965159484</c:v>
                </c:pt>
                <c:pt idx="55">
                  <c:v>0.5337135912815085</c:v>
                </c:pt>
                <c:pt idx="56">
                  <c:v>0.5395551997772519</c:v>
                </c:pt>
                <c:pt idx="57">
                  <c:v>0.6146667120814742</c:v>
                </c:pt>
                <c:pt idx="58">
                  <c:v>0.4432431371779526</c:v>
                </c:pt>
                <c:pt idx="59">
                  <c:v>0.5687081747802125</c:v>
                </c:pt>
                <c:pt idx="60">
                  <c:v>0.6064713513932188</c:v>
                </c:pt>
                <c:pt idx="61">
                  <c:v>0.46693974148916806</c:v>
                </c:pt>
                <c:pt idx="62">
                  <c:v>0.5047422970666385</c:v>
                </c:pt>
                <c:pt idx="63">
                  <c:v>0.4761034117087798</c:v>
                </c:pt>
                <c:pt idx="64">
                  <c:v>0.5732437960432241</c:v>
                </c:pt>
                <c:pt idx="65">
                  <c:v>0.5493791263298327</c:v>
                </c:pt>
                <c:pt idx="66">
                  <c:v>0.510858247806039</c:v>
                </c:pt>
                <c:pt idx="67">
                  <c:v>0.39810793377768217</c:v>
                </c:pt>
                <c:pt idx="68">
                  <c:v>0.48213664509844845</c:v>
                </c:pt>
                <c:pt idx="69">
                  <c:v>0.45815754550676413</c:v>
                </c:pt>
                <c:pt idx="70">
                  <c:v>0.46958795419709676</c:v>
                </c:pt>
                <c:pt idx="71">
                  <c:v>0.5409344014572854</c:v>
                </c:pt>
                <c:pt idx="72">
                  <c:v>0.5465934852642882</c:v>
                </c:pt>
                <c:pt idx="73">
                  <c:v>0.5919322531384488</c:v>
                </c:pt>
                <c:pt idx="74">
                  <c:v>0.5988704981142399</c:v>
                </c:pt>
                <c:pt idx="75">
                  <c:v>0.5783016539126142</c:v>
                </c:pt>
                <c:pt idx="76">
                  <c:v>0.636048344718865</c:v>
                </c:pt>
                <c:pt idx="77">
                  <c:v>0.6731850843658054</c:v>
                </c:pt>
                <c:pt idx="78">
                  <c:v>0.5579633861401392</c:v>
                </c:pt>
                <c:pt idx="79">
                  <c:v>0.583783672290747</c:v>
                </c:pt>
                <c:pt idx="80">
                  <c:v>0.5696053441153204</c:v>
                </c:pt>
                <c:pt idx="81">
                  <c:v>0.5826492240877073</c:v>
                </c:pt>
                <c:pt idx="82">
                  <c:v>0.5779159049360146</c:v>
                </c:pt>
                <c:pt idx="83">
                  <c:v>0.5655069222927422</c:v>
                </c:pt>
              </c:numCache>
            </c:numRef>
          </c:xVal>
          <c:yVal>
            <c:numRef>
              <c:f>Labels5!$M$3:$M$86</c:f>
              <c:numCache>
                <c:ptCount val="84"/>
                <c:pt idx="0">
                  <c:v>0.33017296193780765</c:v>
                </c:pt>
                <c:pt idx="1">
                  <c:v>0.36913635785944404</c:v>
                </c:pt>
                <c:pt idx="2">
                  <c:v>0.356166036159482</c:v>
                </c:pt>
                <c:pt idx="3">
                  <c:v>0.34476151627055024</c:v>
                </c:pt>
                <c:pt idx="4">
                  <c:v>0.36404303650066017</c:v>
                </c:pt>
                <c:pt idx="5">
                  <c:v>0.22817400311129296</c:v>
                </c:pt>
                <c:pt idx="6">
                  <c:v>0.29372053730618797</c:v>
                </c:pt>
                <c:pt idx="7">
                  <c:v>0.3694199332288669</c:v>
                </c:pt>
                <c:pt idx="8">
                  <c:v>0.2993366235439964</c:v>
                </c:pt>
                <c:pt idx="9">
                  <c:v>0.3417439914815942</c:v>
                </c:pt>
                <c:pt idx="10">
                  <c:v>0.3233565020069983</c:v>
                </c:pt>
                <c:pt idx="11">
                  <c:v>0.3862674744942089</c:v>
                </c:pt>
                <c:pt idx="12">
                  <c:v>0.4163660234971917</c:v>
                </c:pt>
                <c:pt idx="13">
                  <c:v>0.47490292139593737</c:v>
                </c:pt>
                <c:pt idx="14">
                  <c:v>0.38376294643191466</c:v>
                </c:pt>
                <c:pt idx="15">
                  <c:v>0.3539024841221722</c:v>
                </c:pt>
                <c:pt idx="16">
                  <c:v>0.4405406240107476</c:v>
                </c:pt>
                <c:pt idx="17">
                  <c:v>0.39724897594428665</c:v>
                </c:pt>
                <c:pt idx="18">
                  <c:v>0.44495300510763347</c:v>
                </c:pt>
                <c:pt idx="19">
                  <c:v>0.37542268720264876</c:v>
                </c:pt>
                <c:pt idx="20">
                  <c:v>0.34003716171333087</c:v>
                </c:pt>
                <c:pt idx="21">
                  <c:v>0.35754405982104226</c:v>
                </c:pt>
                <c:pt idx="22">
                  <c:v>0.3866936178206352</c:v>
                </c:pt>
                <c:pt idx="23">
                  <c:v>0.3750891380468466</c:v>
                </c:pt>
                <c:pt idx="24">
                  <c:v>0.3985780489368361</c:v>
                </c:pt>
                <c:pt idx="25">
                  <c:v>0.3481745743260077</c:v>
                </c:pt>
                <c:pt idx="26">
                  <c:v>0.33080817855240435</c:v>
                </c:pt>
                <c:pt idx="27">
                  <c:v>0.23302808885029086</c:v>
                </c:pt>
                <c:pt idx="28">
                  <c:v>0.3040165403693131</c:v>
                </c:pt>
                <c:pt idx="29">
                  <c:v>0.19255762924382716</c:v>
                </c:pt>
                <c:pt idx="30">
                  <c:v>0.25582773843832574</c:v>
                </c:pt>
                <c:pt idx="31">
                  <c:v>0.3282537050471551</c:v>
                </c:pt>
                <c:pt idx="32">
                  <c:v>0.41398258124786036</c:v>
                </c:pt>
                <c:pt idx="33">
                  <c:v>0.1985326440625258</c:v>
                </c:pt>
                <c:pt idx="34">
                  <c:v>0.3377721316062098</c:v>
                </c:pt>
                <c:pt idx="35">
                  <c:v>0.3871398531599026</c:v>
                </c:pt>
                <c:pt idx="36">
                  <c:v>0.16702700435455703</c:v>
                </c:pt>
                <c:pt idx="37">
                  <c:v>0.1490048352425426</c:v>
                </c:pt>
                <c:pt idx="38">
                  <c:v>0.47457803531653736</c:v>
                </c:pt>
                <c:pt idx="39">
                  <c:v>0.3290902038238761</c:v>
                </c:pt>
                <c:pt idx="40">
                  <c:v>0.19274701055526716</c:v>
                </c:pt>
                <c:pt idx="41">
                  <c:v>0.24458814392752115</c:v>
                </c:pt>
                <c:pt idx="42">
                  <c:v>0.2909625364170636</c:v>
                </c:pt>
                <c:pt idx="43">
                  <c:v>0.27067796425100726</c:v>
                </c:pt>
                <c:pt idx="44">
                  <c:v>0.2407060453751609</c:v>
                </c:pt>
                <c:pt idx="45">
                  <c:v>0.2018493252083592</c:v>
                </c:pt>
                <c:pt idx="46">
                  <c:v>0.12815814606686934</c:v>
                </c:pt>
                <c:pt idx="47">
                  <c:v>0.19685478877934942</c:v>
                </c:pt>
                <c:pt idx="48">
                  <c:v>0.30598406474649675</c:v>
                </c:pt>
                <c:pt idx="49">
                  <c:v>0.27652623956457906</c:v>
                </c:pt>
                <c:pt idx="50">
                  <c:v>0.2844750411308927</c:v>
                </c:pt>
                <c:pt idx="51">
                  <c:v>0.32772986141490845</c:v>
                </c:pt>
                <c:pt idx="52">
                  <c:v>0.39740868311438643</c:v>
                </c:pt>
                <c:pt idx="53">
                  <c:v>0.3053458679420796</c:v>
                </c:pt>
                <c:pt idx="54">
                  <c:v>0.2957503563090267</c:v>
                </c:pt>
                <c:pt idx="55">
                  <c:v>0.3025075927917046</c:v>
                </c:pt>
                <c:pt idx="56">
                  <c:v>0.325373305546527</c:v>
                </c:pt>
                <c:pt idx="57">
                  <c:v>0.4075739973151091</c:v>
                </c:pt>
                <c:pt idx="58">
                  <c:v>0.2481153368133234</c:v>
                </c:pt>
                <c:pt idx="59">
                  <c:v>0.36253273073246367</c:v>
                </c:pt>
                <c:pt idx="60">
                  <c:v>0.4263098855825906</c:v>
                </c:pt>
                <c:pt idx="61">
                  <c:v>0.2152508198431</c:v>
                </c:pt>
                <c:pt idx="62">
                  <c:v>0.2559720139930035</c:v>
                </c:pt>
                <c:pt idx="63">
                  <c:v>0.12468916380946105</c:v>
                </c:pt>
                <c:pt idx="64">
                  <c:v>0.3861528938900373</c:v>
                </c:pt>
                <c:pt idx="65">
                  <c:v>0.34938306556697785</c:v>
                </c:pt>
                <c:pt idx="66">
                  <c:v>0.30633800743800843</c:v>
                </c:pt>
                <c:pt idx="67">
                  <c:v>0.16266751831854995</c:v>
                </c:pt>
                <c:pt idx="68">
                  <c:v>0.29324232459607297</c:v>
                </c:pt>
                <c:pt idx="69">
                  <c:v>0.20309625965167588</c:v>
                </c:pt>
                <c:pt idx="70">
                  <c:v>0.22797186262339658</c:v>
                </c:pt>
                <c:pt idx="71">
                  <c:v>0.28843274223547727</c:v>
                </c:pt>
                <c:pt idx="72">
                  <c:v>0.3453364767474054</c:v>
                </c:pt>
                <c:pt idx="73">
                  <c:v>0.4227307274360408</c:v>
                </c:pt>
                <c:pt idx="74">
                  <c:v>0.4824578659446317</c:v>
                </c:pt>
                <c:pt idx="75">
                  <c:v>0.4716350136532384</c:v>
                </c:pt>
                <c:pt idx="76">
                  <c:v>0.4331465948751549</c:v>
                </c:pt>
                <c:pt idx="77">
                  <c:v>0.3758790825477702</c:v>
                </c:pt>
                <c:pt idx="78">
                  <c:v>0.1901433730245173</c:v>
                </c:pt>
                <c:pt idx="79">
                  <c:v>0.3310133667076295</c:v>
                </c:pt>
                <c:pt idx="80">
                  <c:v>0.2912914579237745</c:v>
                </c:pt>
                <c:pt idx="81">
                  <c:v>0.2169833779378506</c:v>
                </c:pt>
                <c:pt idx="82">
                  <c:v>0.32909193778758994</c:v>
                </c:pt>
                <c:pt idx="83">
                  <c:v>0.3803097207537782</c:v>
                </c:pt>
              </c:numCache>
            </c:numRef>
          </c:yVal>
          <c:smooth val="0"/>
        </c:ser>
        <c:axId val="29417920"/>
        <c:axId val="63434689"/>
      </c:scatterChart>
      <c:valAx>
        <c:axId val="29417920"/>
        <c:scaling>
          <c:orientation val="minMax"/>
          <c:min val="0.3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34689"/>
        <c:crosses val="autoZero"/>
        <c:crossBetween val="midCat"/>
        <c:dispUnits/>
      </c:valAx>
      <c:valAx>
        <c:axId val="63434689"/>
        <c:scaling>
          <c:orientation val="minMax"/>
          <c:max val="0.5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7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19050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752475" y="180975"/>
        <a:ext cx="4743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1165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Labels5!C81</f>
        <v>0.2857142857142857</v>
      </c>
      <c r="F2" s="16">
        <f>Labels5!C84</f>
        <v>0.5555555555555556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Labels5!C86</f>
        <v>1</v>
      </c>
      <c r="F3" s="2">
        <f>Labels5!C79</f>
        <v>1</v>
      </c>
      <c r="G3" s="16">
        <f>Labels5!C83</f>
        <v>0.6666666666666666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Labels5!C80</f>
        <v>1</v>
      </c>
      <c r="F4" s="19">
        <f>Labels5!C85</f>
        <v>0.6666666666666666</v>
      </c>
      <c r="G4" s="20">
        <f>Labels5!C82</f>
        <v>0.8888888888888888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Labels5!C20</f>
        <v>0.75</v>
      </c>
      <c r="H5" s="16">
        <f>Labels5!C21</f>
        <v>1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Labels5!C37</f>
        <v>0.75</v>
      </c>
      <c r="H6" s="18">
        <f>Labels5!C41</f>
        <v>1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Labels5!C54</f>
        <v>0.7142857142857143</v>
      </c>
      <c r="H7" s="2">
        <f>Labels5!C26</f>
        <v>1</v>
      </c>
      <c r="I7" s="26">
        <f>Labels5!C60</f>
        <v>0.8571428571428571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Labels5!C55</f>
        <v>1</v>
      </c>
      <c r="H8" s="2">
        <f>Labels5!C28</f>
        <v>1</v>
      </c>
      <c r="I8" s="2">
        <f>Labels5!C27</f>
        <v>1</v>
      </c>
      <c r="J8" s="16">
        <f>Labels5!C61</f>
        <v>0.42857142857142855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Labels5!C16</f>
        <v>1</v>
      </c>
      <c r="G9" s="32">
        <f>Labels5!C15</f>
        <v>1</v>
      </c>
      <c r="H9" s="33">
        <f>Labels5!C14</f>
        <v>1</v>
      </c>
      <c r="I9" s="2">
        <f>Labels5!C18</f>
        <v>0.8571428571428571</v>
      </c>
      <c r="J9" s="2">
        <f>Labels5!C19</f>
        <v>1</v>
      </c>
      <c r="K9" s="34">
        <f>Labels5!C42</f>
        <v>0.625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Labels5!C17</f>
        <v>0.875</v>
      </c>
      <c r="G10" s="36">
        <f>Labels5!C13</f>
        <v>0.75</v>
      </c>
      <c r="H10" s="32">
        <f>Labels5!C38</f>
        <v>0.8571428571428571</v>
      </c>
      <c r="I10" s="37">
        <f>Labels5!C63</f>
        <v>0.7142857142857143</v>
      </c>
      <c r="J10" s="38">
        <f>Labels5!C62</f>
        <v>0.75</v>
      </c>
      <c r="K10" s="33">
        <f>Labels5!C57</f>
        <v>0.375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Labels5!C35</f>
        <v>0.875</v>
      </c>
      <c r="F11" s="36">
        <f>Labels5!C34</f>
        <v>0.5714285714285714</v>
      </c>
      <c r="G11" s="2">
        <f>Labels5!C68</f>
        <v>0.625</v>
      </c>
      <c r="H11" s="39">
        <f>Labels5!C67</f>
        <v>0.8571428571428571</v>
      </c>
      <c r="I11" s="32">
        <f>Labels5!C56</f>
        <v>0.42857142857142855</v>
      </c>
      <c r="J11" s="31">
        <f>Labels5!C33</f>
        <v>0.2857142857142857</v>
      </c>
      <c r="K11" s="39">
        <f>Labels5!C58</f>
        <v>0.42857142857142855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Labels5!C75</f>
        <v>0.8888888888888888</v>
      </c>
      <c r="F12" s="15">
        <f>Labels5!C25</f>
        <v>1</v>
      </c>
      <c r="G12" s="2">
        <f>Labels5!C23</f>
        <v>0.75</v>
      </c>
      <c r="H12" s="2">
        <f>Labels5!C22</f>
        <v>1</v>
      </c>
      <c r="I12" s="43">
        <f>Labels5!C59</f>
        <v>0.7142857142857143</v>
      </c>
      <c r="J12" s="35">
        <f>Labels5!C29</f>
        <v>0.625</v>
      </c>
      <c r="K12" s="44">
        <f>Labels5!C69</f>
        <v>0.2857142857142857</v>
      </c>
      <c r="L12" s="2"/>
      <c r="M12" s="4"/>
      <c r="N12" s="4"/>
    </row>
    <row r="13" spans="2:14" ht="19.5" customHeight="1" thickBot="1" thickTop="1">
      <c r="B13" s="1"/>
      <c r="C13" s="2"/>
      <c r="D13" s="15">
        <f>Labels5!C74</f>
        <v>0.375</v>
      </c>
      <c r="E13" s="2">
        <f>Labels5!C77</f>
        <v>1</v>
      </c>
      <c r="F13" s="18">
        <f>Labels5!C65</f>
        <v>0.375</v>
      </c>
      <c r="G13" s="19">
        <f>Labels5!C24</f>
        <v>0.7142857142857143</v>
      </c>
      <c r="H13" s="20">
        <f>Labels5!C71</f>
        <v>0.5714285714285714</v>
      </c>
      <c r="I13" s="23">
        <f>Labels5!C51</f>
        <v>0.5714285714285714</v>
      </c>
      <c r="J13" s="32">
        <f>Labels5!C46</f>
        <v>0.25</v>
      </c>
      <c r="K13" s="32">
        <f>Labels5!C44</f>
        <v>0.2857142857142857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Labels5!C78</f>
        <v>1</v>
      </c>
      <c r="E14" s="20">
        <f>Labels5!C76</f>
        <v>1</v>
      </c>
      <c r="F14" s="31">
        <f>Labels5!C31</f>
        <v>0.7142857142857143</v>
      </c>
      <c r="G14" s="39">
        <f>Labels5!C47</f>
        <v>0.42857142857142855</v>
      </c>
      <c r="H14" s="2">
        <f>Labels5!C32</f>
        <v>0</v>
      </c>
      <c r="I14" s="15">
        <f>Labels5!C7</f>
        <v>0.75</v>
      </c>
      <c r="J14" s="45">
        <f>Labels5!C5</f>
        <v>0.875</v>
      </c>
      <c r="K14" s="16">
        <f>Labels5!C6</f>
        <v>0.875</v>
      </c>
      <c r="L14" s="43">
        <f>Labels5!C45</f>
        <v>0.2857142857142857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Labels5!C66</f>
        <v>0</v>
      </c>
      <c r="G15" s="44">
        <f>Labels5!C73</f>
        <v>0.42857142857142855</v>
      </c>
      <c r="H15" s="2">
        <f>Labels5!C64</f>
        <v>0.14285714285714285</v>
      </c>
      <c r="I15" s="17">
        <f>Labels5!C12</f>
        <v>0.7142857142857143</v>
      </c>
      <c r="J15" s="2">
        <f>Labels5!C3</f>
        <v>0.75</v>
      </c>
      <c r="K15" s="46">
        <f>Labels5!C4</f>
        <v>0.75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Labels5!C39</f>
        <v>0.14285714285714285</v>
      </c>
      <c r="F16" s="47">
        <f>Labels5!C40</f>
        <v>0.125</v>
      </c>
      <c r="G16" s="36">
        <f>Labels5!C48</f>
        <v>0.2857142857142857</v>
      </c>
      <c r="H16" s="2">
        <f>Labels5!C30</f>
        <v>0.42857142857142855</v>
      </c>
      <c r="I16" s="18">
        <f>Labels5!C11</f>
        <v>0.7142857142857143</v>
      </c>
      <c r="J16" s="2">
        <f>Labels5!C10</f>
        <v>0.875</v>
      </c>
      <c r="K16" s="20">
        <f>Labels5!C9</f>
        <v>0.5</v>
      </c>
      <c r="L16" s="42">
        <f>Labels5!C52</f>
        <v>0.375</v>
      </c>
      <c r="M16" s="2"/>
      <c r="N16" s="2"/>
    </row>
    <row r="17" spans="2:14" ht="19.5" customHeight="1" thickBot="1" thickTop="1">
      <c r="B17" s="1"/>
      <c r="C17" s="2"/>
      <c r="D17" s="21">
        <f>Labels5!C36</f>
        <v>0.42857142857142855</v>
      </c>
      <c r="E17" s="48"/>
      <c r="F17" s="2"/>
      <c r="G17" s="2"/>
      <c r="H17" s="17">
        <f>Labels5!C49</f>
        <v>0</v>
      </c>
      <c r="I17" s="2">
        <f>Labels5!C70</f>
        <v>0</v>
      </c>
      <c r="J17" s="26">
        <f>Labels5!C8</f>
        <v>0.2857142857142857</v>
      </c>
      <c r="K17" s="2">
        <f>Labels5!C53</f>
        <v>0.625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Labels5!C50</f>
        <v>0.14285714285714285</v>
      </c>
      <c r="I18" s="19">
        <f>Labels5!C72</f>
        <v>0.2857142857142857</v>
      </c>
      <c r="J18" s="49">
        <f>Labels5!C43</f>
        <v>0.375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0.251</formula>
      <formula>0.501</formula>
    </cfRule>
    <cfRule type="cellIs" priority="2" dxfId="1" operator="between" stopIfTrue="1">
      <formula>0.501</formula>
      <formula>0.999</formula>
    </cfRule>
    <cfRule type="cellIs" priority="3" dxfId="2" operator="between" stopIfTrue="1">
      <formula>0.999</formula>
      <formula>299999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Labels5!K81</f>
        <v>0.07212679579813089</v>
      </c>
      <c r="F2" s="16">
        <f>Labels5!K84</f>
        <v>0.05766432736603819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Labels5!K86</f>
        <v>0.1032878500918274</v>
      </c>
      <c r="F3" s="2">
        <f>Labels5!K79</f>
        <v>0.06626808796946557</v>
      </c>
      <c r="G3" s="16">
        <f>Labels5!K83</f>
        <v>0.08796948125145292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Labels5!K80</f>
        <v>0.05</v>
      </c>
      <c r="F4" s="19">
        <f>Labels5!K85</f>
        <v>0.08491346632204198</v>
      </c>
      <c r="G4" s="20">
        <f>Labels5!K82</f>
        <v>0.09604103030007138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Labels5!K20</f>
        <v>0.03616348055372445</v>
      </c>
      <c r="H5" s="16">
        <f>Labels5!K21</f>
        <v>0.0625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Labels5!K37</f>
        <v>0.0625</v>
      </c>
      <c r="H6" s="18">
        <f>Labels5!K41</f>
        <v>0.06258557292998475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Labels5!K54</f>
        <v>0.06009279775507227</v>
      </c>
      <c r="H7" s="2">
        <f>Labels5!K26</f>
        <v>0.0625</v>
      </c>
      <c r="I7" s="26">
        <f>Labels5!K60</f>
        <v>0.04789519751321017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Labels5!K55</f>
        <v>0.07928574740641271</v>
      </c>
      <c r="H8" s="2">
        <f>Labels5!K28</f>
        <v>0.08733081180332067</v>
      </c>
      <c r="I8" s="2">
        <f>Labels5!K27</f>
        <v>0.0625</v>
      </c>
      <c r="J8" s="16">
        <f>Labels5!K61</f>
        <v>0.05662444721658183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Labels5!K16</f>
        <v>0.07926643699360214</v>
      </c>
      <c r="G9" s="32">
        <f>Labels5!K15</f>
        <v>0.04335365230776818</v>
      </c>
      <c r="H9" s="33">
        <f>Labels5!K14</f>
        <v>0.10401912410396195</v>
      </c>
      <c r="I9" s="2">
        <f>Labels5!K18</f>
        <v>0.07151632661531801</v>
      </c>
      <c r="J9" s="2">
        <f>Labels5!K19</f>
        <v>0.057536409527955336</v>
      </c>
      <c r="K9" s="34">
        <f>Labels5!K42</f>
        <v>0.09053316257751415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Labels5!K17</f>
        <v>0.0870499862890273</v>
      </c>
      <c r="G10" s="36">
        <f>Labels5!K13</f>
        <v>0.04530181252151527</v>
      </c>
      <c r="H10" s="32">
        <f>Labels5!K38</f>
        <v>0.0694088950724145</v>
      </c>
      <c r="I10" s="37">
        <f>Labels5!K63</f>
        <v>0.057297162255499884</v>
      </c>
      <c r="J10" s="38">
        <f>Labels5!K62</f>
        <v>0.027360573722907275</v>
      </c>
      <c r="K10" s="33">
        <f>Labels5!K57</f>
        <v>0.0625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Labels5!K35</f>
        <v>0.04781192682123877</v>
      </c>
      <c r="F11" s="36">
        <f>Labels5!K34</f>
        <v>0.0697927232602313</v>
      </c>
      <c r="G11" s="2">
        <f>Labels5!K68</f>
        <v>0.06376051909223295</v>
      </c>
      <c r="H11" s="39">
        <f>Labels5!K67</f>
        <v>0.08611433942520055</v>
      </c>
      <c r="I11" s="32">
        <f>Labels5!K56</f>
        <v>0.0808461515692678</v>
      </c>
      <c r="J11" s="31">
        <f>Labels5!K33</f>
        <v>0.07341971084713492</v>
      </c>
      <c r="K11" s="39">
        <f>Labels5!K58</f>
        <v>0.10539359616207657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Labels5!K75</f>
        <v>0.05555555555555562</v>
      </c>
      <c r="F12" s="15">
        <f>Labels5!K25</f>
        <v>0.07669638756140235</v>
      </c>
      <c r="G12" s="2">
        <f>Labels5!K23</f>
        <v>0.04856257206713454</v>
      </c>
      <c r="H12" s="2">
        <f>Labels5!K22</f>
        <v>0.08231769998302431</v>
      </c>
      <c r="I12" s="43">
        <f>Labels5!K59</f>
        <v>0.025490999888197318</v>
      </c>
      <c r="J12" s="35">
        <f>Labels5!K29</f>
        <v>0.06415144324909582</v>
      </c>
      <c r="K12" s="44">
        <f>Labels5!K69</f>
        <v>0.03462311893609391</v>
      </c>
      <c r="L12" s="2"/>
      <c r="M12" s="4"/>
      <c r="N12" s="4"/>
    </row>
    <row r="13" spans="2:14" ht="19.5" customHeight="1" thickBot="1" thickTop="1">
      <c r="B13" s="1"/>
      <c r="C13" s="2"/>
      <c r="D13" s="15">
        <f>Labels5!K74</f>
        <v>0.08258388957377728</v>
      </c>
      <c r="E13" s="2">
        <f>Labels5!K77</f>
        <v>0.09116276162583041</v>
      </c>
      <c r="F13" s="18">
        <f>Labels5!K65</f>
        <v>0.05191076339712715</v>
      </c>
      <c r="G13" s="19">
        <f>Labels5!K24</f>
        <v>0.07142857142857147</v>
      </c>
      <c r="H13" s="20">
        <f>Labels5!K71</f>
        <v>0.05235911505817394</v>
      </c>
      <c r="I13" s="23">
        <f>Labels5!K51</f>
        <v>0.05428557715821541</v>
      </c>
      <c r="J13" s="32">
        <f>Labels5!K46</f>
        <v>0.10915953536455791</v>
      </c>
      <c r="K13" s="32">
        <f>Labels5!K44</f>
        <v>0.08283176136468647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Labels5!K78</f>
        <v>0.05186305430605105</v>
      </c>
      <c r="E14" s="20">
        <f>Labels5!K76</f>
        <v>0.0731041081646823</v>
      </c>
      <c r="F14" s="31">
        <f>Labels5!K31</f>
        <v>0.05854555650508743</v>
      </c>
      <c r="G14" s="39">
        <f>Labels5!K47</f>
        <v>0.06274177785397064</v>
      </c>
      <c r="H14" s="2">
        <f>Labels5!K32</f>
        <v>0.09249968370388979</v>
      </c>
      <c r="I14" s="15">
        <f>Labels5!K7</f>
        <v>0.05906380183575046</v>
      </c>
      <c r="J14" s="45">
        <f>Labels5!K5</f>
        <v>0.050047090915390696</v>
      </c>
      <c r="K14" s="16">
        <f>Labels5!K6</f>
        <v>0.07479640229557817</v>
      </c>
      <c r="L14" s="43">
        <f>Labels5!K45</f>
        <v>0.04777975458065643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Labels5!K66</f>
        <v>0.05211504669250727</v>
      </c>
      <c r="G15" s="44">
        <f>Labels5!K73</f>
        <v>0.06512033012565746</v>
      </c>
      <c r="H15" s="2">
        <f>Labels5!K64</f>
        <v>0.050360404140717956</v>
      </c>
      <c r="I15" s="17">
        <f>Labels5!K12</f>
        <v>0.07284264428543465</v>
      </c>
      <c r="J15" s="2">
        <f>Labels5!K3</f>
        <v>0.09391780755648009</v>
      </c>
      <c r="K15" s="46">
        <f>Labels5!K4</f>
        <v>0.060445519320658954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Labels5!K39</f>
        <v>0.09822724883074149</v>
      </c>
      <c r="F16" s="47">
        <f>Labels5!K40</f>
        <v>0.08886366817116266</v>
      </c>
      <c r="G16" s="36">
        <f>Labels5!K48</f>
        <v>0.03478458560342738</v>
      </c>
      <c r="H16" s="2">
        <f>Labels5!K30</f>
        <v>0.09521892840764642</v>
      </c>
      <c r="I16" s="18">
        <f>Labels5!K11</f>
        <v>0.07372382341172008</v>
      </c>
      <c r="J16" s="2">
        <f>Labels5!K10</f>
        <v>0.09454790551301978</v>
      </c>
      <c r="K16" s="20">
        <f>Labels5!K9</f>
        <v>0.06104397396666615</v>
      </c>
      <c r="L16" s="42">
        <f>Labels5!K52</f>
        <v>0.07233094637480673</v>
      </c>
      <c r="M16" s="2"/>
      <c r="N16" s="2"/>
    </row>
    <row r="17" spans="2:14" ht="19.5" customHeight="1" thickBot="1" thickTop="1">
      <c r="B17" s="1"/>
      <c r="C17" s="2"/>
      <c r="D17" s="21">
        <f>Labels5!K36</f>
        <v>0.08065610379155522</v>
      </c>
      <c r="E17" s="48"/>
      <c r="F17" s="2"/>
      <c r="G17" s="2"/>
      <c r="H17" s="17">
        <f>Labels5!K49</f>
        <v>0.07142857142857142</v>
      </c>
      <c r="I17" s="2">
        <f>Labels5!K70</f>
        <v>0.08584906138046554</v>
      </c>
      <c r="J17" s="26">
        <f>Labels5!K8</f>
        <v>0.053386646726911145</v>
      </c>
      <c r="K17" s="2">
        <f>Labels5!K53</f>
        <v>0.0625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Labels5!K50</f>
        <v>0.04918656432519525</v>
      </c>
      <c r="I18" s="19">
        <f>Labels5!K72</f>
        <v>0.06924336380161666</v>
      </c>
      <c r="J18" s="49">
        <f>Labels5!K43</f>
        <v>0.06617225791851315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0.05</formula>
      <formula>0.07</formula>
    </cfRule>
    <cfRule type="cellIs" priority="2" dxfId="1" operator="between" stopIfTrue="1">
      <formula>0.07</formula>
      <formula>0.1</formula>
    </cfRule>
    <cfRule type="cellIs" priority="3" dxfId="2" operator="between" stopIfTrue="1">
      <formula>0.1</formula>
      <formula>299999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21.421875" style="0" customWidth="1"/>
    <col min="4" max="4" width="9.57421875" style="0" bestFit="1" customWidth="1"/>
    <col min="5" max="5" width="10.57421875" style="0" bestFit="1" customWidth="1"/>
    <col min="6" max="6" width="9.57421875" style="0" bestFit="1" customWidth="1"/>
    <col min="7" max="8" width="9.28125" style="0" bestFit="1" customWidth="1"/>
    <col min="9" max="9" width="10.57421875" style="0" bestFit="1" customWidth="1"/>
  </cols>
  <sheetData>
    <row r="1" ht="12.75">
      <c r="A1" s="5" t="s">
        <v>1177</v>
      </c>
    </row>
    <row r="2" spans="2:11" ht="12.75">
      <c r="B2" t="s">
        <v>320</v>
      </c>
      <c r="C2" s="98" t="str">
        <f>Data5!X732</f>
        <v>GOR</v>
      </c>
      <c r="D2" s="98" t="str">
        <f>Data5!Y732</f>
        <v>con2001</v>
      </c>
      <c r="E2" s="98" t="str">
        <f>Data5!Z732</f>
        <v>lab2001</v>
      </c>
      <c r="F2" s="98" t="str">
        <f>Data5!AA732</f>
        <v>lib2001</v>
      </c>
      <c r="G2" s="98" t="str">
        <f>Data5!AB732</f>
        <v>nat2001</v>
      </c>
      <c r="H2" s="98" t="str">
        <f>Data5!AC732</f>
        <v>oth2001</v>
      </c>
      <c r="I2" s="98" t="str">
        <f>Data5!AD732</f>
        <v>ele2001</v>
      </c>
      <c r="J2" s="98" t="str">
        <f>Data5!AE732</f>
        <v>tot</v>
      </c>
      <c r="K2" t="s">
        <v>320</v>
      </c>
    </row>
    <row r="3" spans="2:11" ht="12.75">
      <c r="B3" s="98" t="str">
        <f>Data5!W733</f>
        <v>London</v>
      </c>
      <c r="C3">
        <f>Data5!X733</f>
        <v>1</v>
      </c>
      <c r="D3" s="10">
        <f>Data5!Y733</f>
        <v>907.738</v>
      </c>
      <c r="E3" s="10">
        <f>Data5!Z733</f>
        <v>1343.754</v>
      </c>
      <c r="F3" s="10">
        <f>Data5!AA733</f>
        <v>510.864</v>
      </c>
      <c r="G3" s="10">
        <f>Data5!AB733</f>
        <v>0</v>
      </c>
      <c r="H3" s="10">
        <f>Data5!AC733</f>
        <v>133.323</v>
      </c>
      <c r="I3" s="10">
        <f>Data5!AD733</f>
        <v>5215.697</v>
      </c>
      <c r="J3">
        <f>Data5!AE733</f>
        <v>2895.679</v>
      </c>
      <c r="K3" t="str">
        <f>Data5!AF733</f>
        <v>London</v>
      </c>
    </row>
    <row r="4" spans="2:11" ht="12.75">
      <c r="B4" s="98" t="str">
        <f>Data5!W734</f>
        <v>South East</v>
      </c>
      <c r="C4">
        <f>Data5!X734</f>
        <v>2</v>
      </c>
      <c r="D4" s="10">
        <f>Data5!Y734</f>
        <v>1404.392</v>
      </c>
      <c r="E4" s="10">
        <f>Data5!Z734</f>
        <v>947.194</v>
      </c>
      <c r="F4" s="10">
        <f>Data5!AA734</f>
        <v>776.146</v>
      </c>
      <c r="G4" s="10">
        <f>Data5!AB734</f>
        <v>0</v>
      </c>
      <c r="H4" s="10">
        <f>Data5!AC734</f>
        <v>136.185</v>
      </c>
      <c r="I4" s="10">
        <f>Data5!AD734</f>
        <v>5304.663</v>
      </c>
      <c r="J4">
        <f>Data5!AE734</f>
        <v>3263.917</v>
      </c>
      <c r="K4" t="str">
        <f>Data5!AF734</f>
        <v>South East</v>
      </c>
    </row>
    <row r="5" spans="2:11" ht="12.75">
      <c r="B5" s="98" t="str">
        <f>Data5!W735</f>
        <v>South West</v>
      </c>
      <c r="C5">
        <f>Data5!X735</f>
        <v>3</v>
      </c>
      <c r="D5" s="10">
        <f>Data5!Y735</f>
        <v>1052.027</v>
      </c>
      <c r="E5" s="10">
        <f>Data5!Z735</f>
        <v>715.081</v>
      </c>
      <c r="F5" s="10">
        <f>Data5!AA735</f>
        <v>842.977</v>
      </c>
      <c r="G5" s="10">
        <f>Data5!AB735</f>
        <v>0</v>
      </c>
      <c r="H5" s="10">
        <f>Data5!AC735</f>
        <v>108.434</v>
      </c>
      <c r="I5" s="10">
        <f>Data5!AD735</f>
        <v>4206.993</v>
      </c>
      <c r="J5">
        <f>Data5!AE735</f>
        <v>2718.519</v>
      </c>
      <c r="K5" t="str">
        <f>Data5!AF735</f>
        <v>South West</v>
      </c>
    </row>
    <row r="6" spans="2:11" ht="12.75">
      <c r="B6" s="98" t="str">
        <f>Data5!W736</f>
        <v>East of England</v>
      </c>
      <c r="C6">
        <f>Data5!X736</f>
        <v>4</v>
      </c>
      <c r="D6" s="10">
        <f>Data5!Y736</f>
        <v>1086.635</v>
      </c>
      <c r="E6" s="10">
        <f>Data5!Z736</f>
        <v>968.589</v>
      </c>
      <c r="F6" s="10">
        <f>Data5!AA736</f>
        <v>453.608</v>
      </c>
      <c r="G6" s="10">
        <f>Data5!AB736</f>
        <v>0</v>
      </c>
      <c r="H6" s="10">
        <f>Data5!AC736</f>
        <v>102.694</v>
      </c>
      <c r="I6" s="10">
        <f>Data5!AD736</f>
        <v>4214.714</v>
      </c>
      <c r="J6">
        <f>Data5!AE736</f>
        <v>2611.526</v>
      </c>
      <c r="K6" t="str">
        <f>Data5!AF736</f>
        <v>East of England</v>
      </c>
    </row>
    <row r="7" spans="2:11" ht="12.75">
      <c r="B7" s="98" t="str">
        <f>Data5!W737</f>
        <v>West Midlands</v>
      </c>
      <c r="C7">
        <f>Data5!X737</f>
        <v>5</v>
      </c>
      <c r="D7" s="10">
        <f>Data5!Y737</f>
        <v>848.333</v>
      </c>
      <c r="E7" s="10">
        <f>Data5!Z737</f>
        <v>1108.856</v>
      </c>
      <c r="F7" s="10">
        <f>Data5!AA737</f>
        <v>352.246</v>
      </c>
      <c r="G7" s="10">
        <f>Data5!AB737</f>
        <v>0</v>
      </c>
      <c r="H7" s="10">
        <f>Data5!AC737</f>
        <v>127.633</v>
      </c>
      <c r="I7" s="10">
        <f>Data5!AD737</f>
        <v>4175.668</v>
      </c>
      <c r="J7">
        <f>Data5!AE737</f>
        <v>2437.068</v>
      </c>
      <c r="K7" t="str">
        <f>Data5!AF737</f>
        <v>West Midlands</v>
      </c>
    </row>
    <row r="8" spans="2:11" ht="12.75">
      <c r="B8" s="98" t="str">
        <f>Data5!W738</f>
        <v>East Midlands</v>
      </c>
      <c r="C8">
        <f>Data5!X738</f>
        <v>6</v>
      </c>
      <c r="D8" s="10">
        <f>Data5!Y738</f>
        <v>721.123</v>
      </c>
      <c r="E8" s="10">
        <f>Data5!Z738</f>
        <v>867.877</v>
      </c>
      <c r="F8" s="10">
        <f>Data5!AA738</f>
        <v>298.355</v>
      </c>
      <c r="G8" s="10">
        <f>Data5!AB738</f>
        <v>0</v>
      </c>
      <c r="H8" s="10">
        <f>Data5!AC738</f>
        <v>43.569</v>
      </c>
      <c r="I8" s="10">
        <f>Data5!AD738</f>
        <v>3171.065</v>
      </c>
      <c r="J8">
        <f>Data5!AE738</f>
        <v>1930.924</v>
      </c>
      <c r="K8" t="str">
        <f>Data5!AF738</f>
        <v>East Midlands</v>
      </c>
    </row>
    <row r="9" spans="2:11" ht="12.75">
      <c r="B9" s="98" t="str">
        <f>Data5!W739</f>
        <v>North West</v>
      </c>
      <c r="C9">
        <f>Data5!X739</f>
        <v>7</v>
      </c>
      <c r="D9" s="10">
        <f>Data5!Y739</f>
        <v>827.784</v>
      </c>
      <c r="E9" s="10">
        <f>Data5!Z739</f>
        <v>1455.93</v>
      </c>
      <c r="F9" s="10">
        <f>Data5!AA739</f>
        <v>475.543</v>
      </c>
      <c r="G9" s="10">
        <f>Data5!AB739</f>
        <v>0</v>
      </c>
      <c r="H9" s="10">
        <f>Data5!AC739</f>
        <v>95.433</v>
      </c>
      <c r="I9" s="10">
        <f>Data5!AD739</f>
        <v>5113.628</v>
      </c>
      <c r="J9">
        <f>Data5!AE739</f>
        <v>2854.69</v>
      </c>
      <c r="K9" t="str">
        <f>Data5!AF739</f>
        <v>North West</v>
      </c>
    </row>
    <row r="10" spans="2:11" ht="12.75">
      <c r="B10" s="98" t="str">
        <f>Data5!W740</f>
        <v>Yorkshire &amp; the Humber</v>
      </c>
      <c r="C10">
        <f>Data5!X740</f>
        <v>8</v>
      </c>
      <c r="D10" s="10">
        <f>Data5!Y740</f>
        <v>595.805</v>
      </c>
      <c r="E10" s="10">
        <f>Data5!Z740</f>
        <v>987.332</v>
      </c>
      <c r="F10" s="10">
        <f>Data5!AA740</f>
        <v>346.427</v>
      </c>
      <c r="G10" s="10">
        <f>Data5!AB740</f>
        <v>0</v>
      </c>
      <c r="H10" s="10">
        <f>Data5!AC740</f>
        <v>84.952</v>
      </c>
      <c r="I10" s="10">
        <f>Data5!AD740</f>
        <v>3565.938</v>
      </c>
      <c r="J10">
        <f>Data5!AE740</f>
        <v>2014.516</v>
      </c>
      <c r="K10" t="str">
        <f>Data5!AF740</f>
        <v>Yorkshire &amp; The Humber</v>
      </c>
    </row>
    <row r="11" spans="2:11" ht="12.75">
      <c r="B11" s="98" t="str">
        <f>Data5!W741</f>
        <v>North East</v>
      </c>
      <c r="C11">
        <f>Data5!X741</f>
        <v>9</v>
      </c>
      <c r="D11" s="10">
        <f>Data5!Y741</f>
        <v>260.608</v>
      </c>
      <c r="E11" s="10">
        <f>Data5!Z741</f>
        <v>661.553</v>
      </c>
      <c r="F11" s="10">
        <f>Data5!AA741</f>
        <v>190.714</v>
      </c>
      <c r="G11" s="10">
        <f>Data5!AB741</f>
        <v>0</v>
      </c>
      <c r="H11" s="10">
        <f>Data5!AC741</f>
        <v>29.015</v>
      </c>
      <c r="I11" s="10">
        <f>Data5!AD741</f>
        <v>2008.636</v>
      </c>
      <c r="J11">
        <f>Data5!AE741</f>
        <v>1141.89</v>
      </c>
      <c r="K11" t="str">
        <f>Data5!AF741</f>
        <v>North East</v>
      </c>
    </row>
    <row r="12" spans="2:11" ht="12.75">
      <c r="B12" s="98" t="str">
        <f>Data5!W742</f>
        <v>Wales</v>
      </c>
      <c r="C12">
        <f>Data5!X742</f>
        <v>10</v>
      </c>
      <c r="D12" s="10">
        <f>Data5!Y742</f>
        <v>288.663</v>
      </c>
      <c r="E12" s="10">
        <f>Data5!Z742</f>
        <v>666.955</v>
      </c>
      <c r="F12" s="10">
        <f>Data5!AA742</f>
        <v>189.434</v>
      </c>
      <c r="G12" s="10">
        <f>Data5!AB742</f>
        <v>195.892</v>
      </c>
      <c r="H12" s="10">
        <f>Data5!AC742</f>
        <v>31.598</v>
      </c>
      <c r="I12" s="10">
        <f>Data5!AD742</f>
        <v>2228.723</v>
      </c>
      <c r="J12">
        <f>Data5!AE742</f>
        <v>1372.542</v>
      </c>
      <c r="K12" t="str">
        <f>Data5!AF742</f>
        <v>Wales</v>
      </c>
    </row>
    <row r="13" spans="2:11" ht="12.75">
      <c r="B13" s="98" t="str">
        <f>Data5!W743</f>
        <v>Scotland</v>
      </c>
      <c r="C13">
        <f>Data5!X743</f>
        <v>11</v>
      </c>
      <c r="D13" s="10">
        <f>Data5!Y743</f>
        <v>360.558</v>
      </c>
      <c r="E13" s="10">
        <f>Data5!Z743</f>
        <v>1017.226</v>
      </c>
      <c r="F13" s="10">
        <f>Data5!AA743</f>
        <v>378.025</v>
      </c>
      <c r="G13" s="10">
        <f>Data5!AB743</f>
        <v>464.305</v>
      </c>
      <c r="H13" s="10">
        <f>Data5!AC743</f>
        <v>93.471</v>
      </c>
      <c r="I13" s="10">
        <f>Data5!AD743</f>
        <v>3980.981</v>
      </c>
      <c r="J13">
        <f>Data5!AE743</f>
        <v>2313.585</v>
      </c>
      <c r="K13" t="str">
        <f>Data5!AF743</f>
        <v>Scotland</v>
      </c>
    </row>
    <row r="14" spans="2:11" ht="12.75">
      <c r="B14" t="s">
        <v>320</v>
      </c>
      <c r="C14" t="str">
        <f>Data5!X744</f>
        <v>Britain</v>
      </c>
      <c r="D14" s="10">
        <f>Data5!Y744</f>
        <v>8353.666000000001</v>
      </c>
      <c r="E14" s="10">
        <f>Data5!Z744</f>
        <v>10740.347000000002</v>
      </c>
      <c r="F14" s="10">
        <f>Data5!AA744</f>
        <v>4814.339000000001</v>
      </c>
      <c r="G14" s="10">
        <f>Data5!AB744</f>
        <v>660.197</v>
      </c>
      <c r="H14" s="10">
        <f>Data5!AC744</f>
        <v>986.3069999999999</v>
      </c>
      <c r="I14" s="10">
        <f>Data5!AD744</f>
        <v>43186.706</v>
      </c>
      <c r="J14">
        <f>Data5!AE744</f>
        <v>25554.855999999996</v>
      </c>
      <c r="K14" t="s">
        <v>320</v>
      </c>
    </row>
    <row r="15" ht="12.75">
      <c r="A15" t="s">
        <v>1178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5" t="s">
        <v>1180</v>
      </c>
    </row>
    <row r="2" spans="2:10" ht="12.75">
      <c r="B2" t="s">
        <v>320</v>
      </c>
      <c r="C2" s="98" t="s">
        <v>1179</v>
      </c>
      <c r="D2" s="98" t="str">
        <f>Data5!Y732</f>
        <v>con2001</v>
      </c>
      <c r="E2" s="98" t="str">
        <f>Data5!Z732</f>
        <v>lab2001</v>
      </c>
      <c r="F2" s="98" t="str">
        <f>Data5!AA732</f>
        <v>lib2001</v>
      </c>
      <c r="G2" s="98" t="str">
        <f>Data5!AB732</f>
        <v>nat2001</v>
      </c>
      <c r="H2" s="98" t="str">
        <f>Data5!AC732</f>
        <v>oth2001</v>
      </c>
      <c r="I2" s="98" t="str">
        <f>Data5!AD732</f>
        <v>ele2001</v>
      </c>
      <c r="J2" s="98" t="s">
        <v>1002</v>
      </c>
    </row>
    <row r="3" spans="3:11" ht="12.75">
      <c r="C3" s="98">
        <f>Data5!X746</f>
        <v>1</v>
      </c>
      <c r="D3" s="105">
        <f>Data5!Y746</f>
        <v>79.866</v>
      </c>
      <c r="E3" s="105">
        <f>Data5!Z746</f>
        <v>125.072</v>
      </c>
      <c r="F3" s="105">
        <f>Data5!AA746</f>
        <v>46.143</v>
      </c>
      <c r="G3" s="105">
        <f>Data5!AB746</f>
        <v>0</v>
      </c>
      <c r="H3" s="105">
        <f>Data5!AC746</f>
        <v>17.642</v>
      </c>
      <c r="I3" s="105">
        <f>Data5!AD746</f>
        <v>538.737</v>
      </c>
      <c r="J3" s="98">
        <f>Data5!AE746</f>
        <v>1</v>
      </c>
      <c r="K3" s="104" t="str">
        <f>Data5!AF746</f>
        <v>London Central</v>
      </c>
    </row>
    <row r="4" spans="3:11" ht="12.75">
      <c r="C4" s="98">
        <f>Data5!X747</f>
        <v>2</v>
      </c>
      <c r="D4" s="105">
        <f>Data5!Y747</f>
        <v>95.376</v>
      </c>
      <c r="E4" s="105">
        <f>Data5!Z747</f>
        <v>145.011</v>
      </c>
      <c r="F4" s="105">
        <f>Data5!AA747</f>
        <v>26.214</v>
      </c>
      <c r="G4" s="105">
        <f>Data5!AB747</f>
        <v>0</v>
      </c>
      <c r="H4" s="105">
        <f>Data5!AC747</f>
        <v>10.02</v>
      </c>
      <c r="I4" s="105">
        <f>Data5!AD747</f>
        <v>508.472</v>
      </c>
      <c r="J4" s="98">
        <f>Data5!AE747</f>
        <v>1</v>
      </c>
      <c r="K4" s="104" t="str">
        <f>Data5!AF747</f>
        <v>London East</v>
      </c>
    </row>
    <row r="5" spans="3:11" ht="12.75">
      <c r="C5" s="98">
        <f>Data5!X748</f>
        <v>3</v>
      </c>
      <c r="D5" s="105">
        <f>Data5!Y748</f>
        <v>104.015</v>
      </c>
      <c r="E5" s="105">
        <f>Data5!Z748</f>
        <v>162.018</v>
      </c>
      <c r="F5" s="105">
        <f>Data5!AA748</f>
        <v>38.832</v>
      </c>
      <c r="G5" s="105">
        <f>Data5!AB748</f>
        <v>0</v>
      </c>
      <c r="H5" s="105">
        <f>Data5!AC748</f>
        <v>12.606</v>
      </c>
      <c r="I5" s="105">
        <f>Data5!AD748</f>
        <v>562.606</v>
      </c>
      <c r="J5" s="98">
        <f>Data5!AE748</f>
        <v>1</v>
      </c>
      <c r="K5" s="104" t="str">
        <f>Data5!AF748</f>
        <v>London North</v>
      </c>
    </row>
    <row r="6" spans="3:11" ht="12.75">
      <c r="C6" s="98">
        <f>Data5!X749</f>
        <v>4</v>
      </c>
      <c r="D6" s="105">
        <f>Data5!Y749</f>
        <v>60.204</v>
      </c>
      <c r="E6" s="105">
        <f>Data5!Z749</f>
        <v>151.55</v>
      </c>
      <c r="F6" s="105">
        <f>Data5!AA749</f>
        <v>36.651</v>
      </c>
      <c r="G6" s="105">
        <f>Data5!AB749</f>
        <v>0</v>
      </c>
      <c r="H6" s="105">
        <f>Data5!AC749</f>
        <v>18.543</v>
      </c>
      <c r="I6" s="105">
        <f>Data5!AD749</f>
        <v>527.831</v>
      </c>
      <c r="J6" s="98">
        <f>Data5!AE749</f>
        <v>1</v>
      </c>
      <c r="K6" s="104" t="str">
        <f>Data5!AF749</f>
        <v>London North East</v>
      </c>
    </row>
    <row r="7" spans="3:11" ht="12.75">
      <c r="C7" s="98">
        <f>Data5!X750</f>
        <v>5</v>
      </c>
      <c r="D7" s="105">
        <f>Data5!Y750</f>
        <v>92.957</v>
      </c>
      <c r="E7" s="105">
        <f>Data5!Z750</f>
        <v>154.7</v>
      </c>
      <c r="F7" s="105">
        <f>Data5!AA750</f>
        <v>34.586</v>
      </c>
      <c r="G7" s="105">
        <f>Data5!AB750</f>
        <v>0</v>
      </c>
      <c r="H7" s="105">
        <f>Data5!AC750</f>
        <v>7.012</v>
      </c>
      <c r="I7" s="105">
        <f>Data5!AD750</f>
        <v>504.27</v>
      </c>
      <c r="J7" s="98">
        <f>Data5!AE750</f>
        <v>1</v>
      </c>
      <c r="K7" s="104" t="str">
        <f>Data5!AF750</f>
        <v>London North West</v>
      </c>
    </row>
    <row r="8" spans="3:11" ht="12.75">
      <c r="C8" s="98">
        <f>Data5!X751</f>
        <v>6</v>
      </c>
      <c r="D8" s="105">
        <f>Data5!Y751</f>
        <v>125.536</v>
      </c>
      <c r="E8" s="105">
        <f>Data5!Z751</f>
        <v>95.798</v>
      </c>
      <c r="F8" s="105">
        <f>Data5!AA751</f>
        <v>77.247</v>
      </c>
      <c r="G8" s="105">
        <f>Data5!AB751</f>
        <v>0</v>
      </c>
      <c r="H8" s="105">
        <f>Data5!AC751</f>
        <v>8.248</v>
      </c>
      <c r="I8" s="105">
        <f>Data5!AD751</f>
        <v>507.869</v>
      </c>
      <c r="J8" s="98">
        <f>Data5!AE751</f>
        <v>1</v>
      </c>
      <c r="K8" s="104" t="str">
        <f>Data5!AF751</f>
        <v>London South &amp; Surrey East</v>
      </c>
    </row>
    <row r="9" spans="3:11" ht="12.75">
      <c r="C9" s="98">
        <f>Data5!X752</f>
        <v>7</v>
      </c>
      <c r="D9" s="105">
        <f>Data5!Y752</f>
        <v>125.334</v>
      </c>
      <c r="E9" s="105">
        <f>Data5!Z752</f>
        <v>124.244</v>
      </c>
      <c r="F9" s="105">
        <f>Data5!AA752</f>
        <v>60.824</v>
      </c>
      <c r="G9" s="105">
        <f>Data5!AB752</f>
        <v>0</v>
      </c>
      <c r="H9" s="105">
        <f>Data5!AC752</f>
        <v>11.493</v>
      </c>
      <c r="I9" s="105">
        <f>Data5!AD752</f>
        <v>533.307</v>
      </c>
      <c r="J9" s="98">
        <f>Data5!AE752</f>
        <v>1</v>
      </c>
      <c r="K9" s="104" t="str">
        <f>Data5!AF752</f>
        <v>London South East</v>
      </c>
    </row>
    <row r="10" spans="3:11" ht="12.75">
      <c r="C10" s="98">
        <f>Data5!X753</f>
        <v>8</v>
      </c>
      <c r="D10" s="105">
        <f>Data5!Y753</f>
        <v>43.032</v>
      </c>
      <c r="E10" s="105">
        <f>Data5!Z753</f>
        <v>144.457</v>
      </c>
      <c r="F10" s="105">
        <f>Data5!AA753</f>
        <v>56.13</v>
      </c>
      <c r="G10" s="105">
        <f>Data5!AB753</f>
        <v>0</v>
      </c>
      <c r="H10" s="105">
        <f>Data5!AC753</f>
        <v>16.946</v>
      </c>
      <c r="I10" s="105">
        <f>Data5!AD753</f>
        <v>530.331</v>
      </c>
      <c r="J10" s="98">
        <f>Data5!AE753</f>
        <v>1</v>
      </c>
      <c r="K10" s="104" t="str">
        <f>Data5!AF753</f>
        <v>London South Inner</v>
      </c>
    </row>
    <row r="11" spans="3:11" ht="12.75">
      <c r="C11" s="98">
        <f>Data5!X754</f>
        <v>9</v>
      </c>
      <c r="D11" s="105">
        <f>Data5!Y754</f>
        <v>93.076</v>
      </c>
      <c r="E11" s="105">
        <f>Data5!Z754</f>
        <v>106.326</v>
      </c>
      <c r="F11" s="105">
        <f>Data5!AA754</f>
        <v>76.851</v>
      </c>
      <c r="G11" s="105">
        <f>Data5!AB754</f>
        <v>0</v>
      </c>
      <c r="H11" s="105">
        <f>Data5!AC754</f>
        <v>9.71</v>
      </c>
      <c r="I11" s="105">
        <f>Data5!AD754</f>
        <v>471.536</v>
      </c>
      <c r="J11" s="98">
        <f>Data5!AE754</f>
        <v>1</v>
      </c>
      <c r="K11" s="104" t="str">
        <f>Data5!AF754</f>
        <v>London South West</v>
      </c>
    </row>
    <row r="12" spans="3:11" ht="12.75">
      <c r="C12" s="98">
        <f>Data5!X755</f>
        <v>10</v>
      </c>
      <c r="D12" s="105">
        <f>Data5!Y755</f>
        <v>88.342</v>
      </c>
      <c r="E12" s="105">
        <f>Data5!Z755</f>
        <v>134.578</v>
      </c>
      <c r="F12" s="105">
        <f>Data5!AA755</f>
        <v>57.386</v>
      </c>
      <c r="G12" s="105">
        <f>Data5!AB755</f>
        <v>0</v>
      </c>
      <c r="H12" s="105">
        <f>Data5!AC755</f>
        <v>21.103</v>
      </c>
      <c r="I12" s="105">
        <f>Data5!AD755</f>
        <v>530.738</v>
      </c>
      <c r="J12" s="98">
        <f>Data5!AE755</f>
        <v>1</v>
      </c>
      <c r="K12" s="104" t="str">
        <f>Data5!AF755</f>
        <v>London West</v>
      </c>
    </row>
    <row r="13" spans="3:11" ht="12.75">
      <c r="C13" s="98">
        <f>Data5!X756</f>
        <v>11</v>
      </c>
      <c r="D13" s="105">
        <f>Data5!Y756</f>
        <v>153.427</v>
      </c>
      <c r="E13" s="105">
        <f>Data5!Z756</f>
        <v>83.339</v>
      </c>
      <c r="F13" s="105">
        <f>Data5!AA756</f>
        <v>70.242</v>
      </c>
      <c r="G13" s="105">
        <f>Data5!AB756</f>
        <v>0</v>
      </c>
      <c r="H13" s="105">
        <f>Data5!AC756</f>
        <v>13.668</v>
      </c>
      <c r="I13" s="105">
        <f>Data5!AD756</f>
        <v>510.791</v>
      </c>
      <c r="J13" s="98">
        <f>Data5!AE756</f>
        <v>2</v>
      </c>
      <c r="K13" s="104" t="str">
        <f>Data5!AF756</f>
        <v>Buckinghamshire &amp; Oxfordshire East</v>
      </c>
    </row>
    <row r="14" spans="3:11" ht="12.75">
      <c r="C14" s="98">
        <f>Data5!X757</f>
        <v>12</v>
      </c>
      <c r="D14" s="105">
        <f>Data5!Y757</f>
        <v>142.213</v>
      </c>
      <c r="E14" s="105">
        <f>Data5!Z757</f>
        <v>96.016</v>
      </c>
      <c r="F14" s="105">
        <f>Data5!AA757</f>
        <v>90.322</v>
      </c>
      <c r="G14" s="105">
        <f>Data5!AB757</f>
        <v>0</v>
      </c>
      <c r="H14" s="105">
        <f>Data5!AC757</f>
        <v>20.536</v>
      </c>
      <c r="I14" s="105">
        <f>Data5!AD757</f>
        <v>564.179</v>
      </c>
      <c r="J14" s="98">
        <f>Data5!AE757</f>
        <v>2</v>
      </c>
      <c r="K14" s="104" t="str">
        <f>Data5!AF757</f>
        <v>East Sussex &amp; Kent South</v>
      </c>
    </row>
    <row r="15" spans="3:11" ht="12.75">
      <c r="C15" s="98">
        <f>Data5!X758</f>
        <v>13</v>
      </c>
      <c r="D15" s="105">
        <f>Data5!Y758</f>
        <v>131.515</v>
      </c>
      <c r="E15" s="105">
        <f>Data5!Z758</f>
        <v>92.348</v>
      </c>
      <c r="F15" s="105">
        <f>Data5!AA758</f>
        <v>99.312</v>
      </c>
      <c r="G15" s="105">
        <f>Data5!AB758</f>
        <v>0</v>
      </c>
      <c r="H15" s="105">
        <f>Data5!AC758</f>
        <v>14.006</v>
      </c>
      <c r="I15" s="105">
        <f>Data5!AD758</f>
        <v>536.048</v>
      </c>
      <c r="J15" s="98">
        <f>Data5!AE758</f>
        <v>2</v>
      </c>
      <c r="K15" s="104" t="str">
        <f>Data5!AF758</f>
        <v>Hampshire North &amp; Oxford</v>
      </c>
    </row>
    <row r="16" spans="3:11" ht="12.75">
      <c r="C16" s="98">
        <f>Data5!X759</f>
        <v>14</v>
      </c>
      <c r="D16" s="105">
        <f>Data5!Y759</f>
        <v>148.669</v>
      </c>
      <c r="E16" s="105">
        <f>Data5!Z759</f>
        <v>127.523</v>
      </c>
      <c r="F16" s="105">
        <f>Data5!AA759</f>
        <v>54.352</v>
      </c>
      <c r="G16" s="105">
        <f>Data5!AB759</f>
        <v>0</v>
      </c>
      <c r="H16" s="105">
        <f>Data5!AC759</f>
        <v>13.548</v>
      </c>
      <c r="I16" s="105">
        <f>Data5!AD759</f>
        <v>557.249</v>
      </c>
      <c r="J16" s="98">
        <f>Data5!AE759</f>
        <v>2</v>
      </c>
      <c r="K16" s="104" t="str">
        <f>Data5!AF759</f>
        <v>Kent East</v>
      </c>
    </row>
    <row r="17" spans="3:11" ht="12.75">
      <c r="C17" s="98">
        <f>Data5!X760</f>
        <v>15</v>
      </c>
      <c r="D17" s="105">
        <f>Data5!Y760</f>
        <v>146.184</v>
      </c>
      <c r="E17" s="105">
        <f>Data5!Z760</f>
        <v>136.022</v>
      </c>
      <c r="F17" s="105">
        <f>Data5!AA760</f>
        <v>47.759</v>
      </c>
      <c r="G17" s="105">
        <f>Data5!AB760</f>
        <v>0</v>
      </c>
      <c r="H17" s="105">
        <f>Data5!AC760</f>
        <v>9.598</v>
      </c>
      <c r="I17" s="105">
        <f>Data5!AD760</f>
        <v>554.024</v>
      </c>
      <c r="J17" s="98">
        <f>Data5!AE760</f>
        <v>2</v>
      </c>
      <c r="K17" s="104" t="str">
        <f>Data5!AF760</f>
        <v>Kent West</v>
      </c>
    </row>
    <row r="18" spans="3:11" ht="12.75">
      <c r="C18" s="98">
        <f>Data5!X761</f>
        <v>16</v>
      </c>
      <c r="D18" s="105">
        <f>Data5!Y761</f>
        <v>152.467</v>
      </c>
      <c r="E18" s="105">
        <f>Data5!Z761</f>
        <v>60.406</v>
      </c>
      <c r="F18" s="105">
        <f>Data5!AA761</f>
        <v>110.418</v>
      </c>
      <c r="G18" s="105">
        <f>Data5!AB761</f>
        <v>0</v>
      </c>
      <c r="H18" s="105">
        <f>Data5!AC761</f>
        <v>13.49</v>
      </c>
      <c r="I18" s="105">
        <f>Data5!AD761</f>
        <v>528.972</v>
      </c>
      <c r="J18" s="98">
        <f>Data5!AE761</f>
        <v>2</v>
      </c>
      <c r="K18" s="104" t="str">
        <f>Data5!AF761</f>
        <v>South Downs West</v>
      </c>
    </row>
    <row r="19" spans="3:11" ht="12.75">
      <c r="C19" s="98">
        <f>Data5!X762</f>
        <v>17</v>
      </c>
      <c r="D19" s="105">
        <f>Data5!Y762</f>
        <v>147.575</v>
      </c>
      <c r="E19" s="105">
        <f>Data5!Z762</f>
        <v>66.643</v>
      </c>
      <c r="F19" s="105">
        <f>Data5!AA762</f>
        <v>84.06</v>
      </c>
      <c r="G19" s="105">
        <f>Data5!AB762</f>
        <v>0</v>
      </c>
      <c r="H19" s="105">
        <f>Data5!AC762</f>
        <v>12.079</v>
      </c>
      <c r="I19" s="105">
        <f>Data5!AD762</f>
        <v>504.97</v>
      </c>
      <c r="J19" s="98">
        <f>Data5!AE762</f>
        <v>2</v>
      </c>
      <c r="K19" s="104" t="str">
        <f>Data5!AF762</f>
        <v>Surrey</v>
      </c>
    </row>
    <row r="20" spans="3:11" ht="12.75">
      <c r="C20" s="98">
        <f>Data5!X763</f>
        <v>18</v>
      </c>
      <c r="D20" s="105">
        <f>Data5!Y763</f>
        <v>139.169</v>
      </c>
      <c r="E20" s="105">
        <f>Data5!Z763</f>
        <v>88.928</v>
      </c>
      <c r="F20" s="105">
        <f>Data5!AA763</f>
        <v>67.164</v>
      </c>
      <c r="G20" s="105">
        <f>Data5!AB763</f>
        <v>0</v>
      </c>
      <c r="H20" s="105">
        <f>Data5!AC763</f>
        <v>15.007</v>
      </c>
      <c r="I20" s="105">
        <f>Data5!AD763</f>
        <v>508.016</v>
      </c>
      <c r="J20" s="98">
        <f>Data5!AE763</f>
        <v>2</v>
      </c>
      <c r="K20" s="104" t="str">
        <f>Data5!AF763</f>
        <v>Sussex West</v>
      </c>
    </row>
    <row r="21" spans="3:11" ht="12.75">
      <c r="C21" s="98">
        <f>Data5!X764</f>
        <v>19</v>
      </c>
      <c r="D21" s="105">
        <f>Data5!Y764</f>
        <v>120.188</v>
      </c>
      <c r="E21" s="105">
        <f>Data5!Z764</f>
        <v>105.145</v>
      </c>
      <c r="F21" s="105">
        <f>Data5!AA764</f>
        <v>67.453</v>
      </c>
      <c r="G21" s="105">
        <f>Data5!AB764</f>
        <v>0</v>
      </c>
      <c r="H21" s="105">
        <f>Data5!AC764</f>
        <v>10.317</v>
      </c>
      <c r="I21" s="105">
        <f>Data5!AD764</f>
        <v>505.568</v>
      </c>
      <c r="J21" s="98">
        <f>Data5!AE764</f>
        <v>2</v>
      </c>
      <c r="K21" s="104" t="str">
        <f>Data5!AF764</f>
        <v>Thames Valley</v>
      </c>
    </row>
    <row r="22" spans="3:11" ht="12.75">
      <c r="C22" s="98">
        <f>Data5!X765</f>
        <v>20</v>
      </c>
      <c r="D22" s="105">
        <f>Data5!Y765</f>
        <v>122.985</v>
      </c>
      <c r="E22" s="105">
        <f>Data5!Z765</f>
        <v>90.824</v>
      </c>
      <c r="F22" s="105">
        <f>Data5!AA765</f>
        <v>85.064</v>
      </c>
      <c r="G22" s="105">
        <f>Data5!AB765</f>
        <v>0</v>
      </c>
      <c r="H22" s="105">
        <f>Data5!AC765</f>
        <v>13.936</v>
      </c>
      <c r="I22" s="105">
        <f>Data5!AD765</f>
        <v>534.846</v>
      </c>
      <c r="J22" s="98">
        <f>Data5!AE765</f>
        <v>2</v>
      </c>
      <c r="K22" s="104" t="str">
        <f>Data5!AF765</f>
        <v>Wight &amp; Hampshire South</v>
      </c>
    </row>
    <row r="23" spans="3:11" ht="12.75">
      <c r="C23" s="98">
        <f>Data5!X766</f>
        <v>21</v>
      </c>
      <c r="D23" s="105">
        <f>Data5!Y766</f>
        <v>102.873</v>
      </c>
      <c r="E23" s="105">
        <f>Data5!Z766</f>
        <v>138.272</v>
      </c>
      <c r="F23" s="105">
        <f>Data5!AA766</f>
        <v>85.239</v>
      </c>
      <c r="G23" s="105">
        <f>Data5!AB766</f>
        <v>0</v>
      </c>
      <c r="H23" s="105">
        <f>Data5!AC766</f>
        <v>14.469</v>
      </c>
      <c r="I23" s="105">
        <f>Data5!AD766</f>
        <v>534.741</v>
      </c>
      <c r="J23" s="98">
        <f>Data5!AE766</f>
        <v>3</v>
      </c>
      <c r="K23" s="104" t="str">
        <f>Data5!AF766</f>
        <v>Bristol</v>
      </c>
    </row>
    <row r="24" spans="3:11" ht="12.75">
      <c r="C24" s="98">
        <f>Data5!X767</f>
        <v>22</v>
      </c>
      <c r="D24" s="105">
        <f>Data5!Y767</f>
        <v>105.826</v>
      </c>
      <c r="E24" s="105">
        <f>Data5!Z767</f>
        <v>87.823</v>
      </c>
      <c r="F24" s="105">
        <f>Data5!AA767</f>
        <v>123.118</v>
      </c>
      <c r="G24" s="105">
        <f>Data5!AB767</f>
        <v>0</v>
      </c>
      <c r="H24" s="105">
        <f>Data5!AC767</f>
        <v>16.142</v>
      </c>
      <c r="I24" s="105">
        <f>Data5!AD767</f>
        <v>532.145</v>
      </c>
      <c r="J24" s="98">
        <f>Data5!AE767</f>
        <v>3</v>
      </c>
      <c r="K24" s="104" t="str">
        <f>Data5!AF767</f>
        <v>Cornwall &amp; West Plymouth</v>
      </c>
    </row>
    <row r="25" spans="3:11" ht="12.75">
      <c r="C25" s="98">
        <f>Data5!X768</f>
        <v>23</v>
      </c>
      <c r="D25" s="105">
        <f>Data5!Y768</f>
        <v>147.496</v>
      </c>
      <c r="E25" s="105">
        <f>Data5!Z768</f>
        <v>71.481</v>
      </c>
      <c r="F25" s="105">
        <f>Data5!AA768</f>
        <v>127.251</v>
      </c>
      <c r="G25" s="105">
        <f>Data5!AB768</f>
        <v>0</v>
      </c>
      <c r="H25" s="105">
        <f>Data5!AC768</f>
        <v>20.885</v>
      </c>
      <c r="I25" s="105">
        <f>Data5!AD768</f>
        <v>542.976</v>
      </c>
      <c r="J25" s="98">
        <f>Data5!AE768</f>
        <v>3</v>
      </c>
      <c r="K25" s="104" t="str">
        <f>Data5!AF768</f>
        <v>Devon &amp; East Plymouth</v>
      </c>
    </row>
    <row r="26" spans="3:11" ht="12.75">
      <c r="C26" s="98">
        <f>Data5!X769</f>
        <v>24</v>
      </c>
      <c r="D26" s="105">
        <f>Data5!Y769</f>
        <v>151.597</v>
      </c>
      <c r="E26" s="105">
        <f>Data5!Z769</f>
        <v>73.183</v>
      </c>
      <c r="F26" s="105">
        <f>Data5!AA769</f>
        <v>109.15</v>
      </c>
      <c r="G26" s="105">
        <f>Data5!AB769</f>
        <v>0</v>
      </c>
      <c r="H26" s="105">
        <f>Data5!AC769</f>
        <v>9.042</v>
      </c>
      <c r="I26" s="105">
        <f>Data5!AD769</f>
        <v>539.478</v>
      </c>
      <c r="J26" s="98">
        <f>Data5!AE769</f>
        <v>3</v>
      </c>
      <c r="K26" s="104" t="str">
        <f>Data5!AF769</f>
        <v>Dorset &amp; East Devon</v>
      </c>
    </row>
    <row r="27" spans="3:11" ht="12.75">
      <c r="C27" s="98">
        <f>Data5!X770</f>
        <v>25</v>
      </c>
      <c r="D27" s="105">
        <f>Data5!Y770</f>
        <v>135.409</v>
      </c>
      <c r="E27" s="105">
        <f>Data5!Z770</f>
        <v>100.968</v>
      </c>
      <c r="F27" s="105">
        <f>Data5!AA770</f>
        <v>76.879</v>
      </c>
      <c r="G27" s="105">
        <f>Data5!AB770</f>
        <v>0</v>
      </c>
      <c r="H27" s="105">
        <f>Data5!AC770</f>
        <v>12.567</v>
      </c>
      <c r="I27" s="105">
        <f>Data5!AD770</f>
        <v>499.024</v>
      </c>
      <c r="J27" s="98">
        <f>Data5!AE770</f>
        <v>3</v>
      </c>
      <c r="K27" s="104" t="str">
        <f>Data5!AF770</f>
        <v>Gloucestershire</v>
      </c>
    </row>
    <row r="28" spans="3:11" ht="12.75">
      <c r="C28" s="98">
        <f>Data5!X771</f>
        <v>26</v>
      </c>
      <c r="D28" s="105">
        <f>Data5!Y771</f>
        <v>136.643</v>
      </c>
      <c r="E28" s="105">
        <f>Data5!Z771</f>
        <v>80.69</v>
      </c>
      <c r="F28" s="105">
        <f>Data5!AA771</f>
        <v>91.516</v>
      </c>
      <c r="G28" s="105">
        <f>Data5!AB771</f>
        <v>0</v>
      </c>
      <c r="H28" s="105">
        <f>Data5!AC771</f>
        <v>10.993</v>
      </c>
      <c r="I28" s="105">
        <f>Data5!AD771</f>
        <v>509.694</v>
      </c>
      <c r="J28" s="98">
        <f>Data5!AE771</f>
        <v>3</v>
      </c>
      <c r="K28" s="104" t="str">
        <f>Data5!AF771</f>
        <v>Itchen, Test &amp; Avon</v>
      </c>
    </row>
    <row r="29" spans="3:11" ht="12.75">
      <c r="C29" s="98">
        <f>Data5!X772</f>
        <v>27</v>
      </c>
      <c r="D29" s="105">
        <f>Data5!Y772</f>
        <v>141.379</v>
      </c>
      <c r="E29" s="105">
        <f>Data5!Z772</f>
        <v>56.392</v>
      </c>
      <c r="F29" s="105">
        <f>Data5!AA772</f>
        <v>141.288</v>
      </c>
      <c r="G29" s="105">
        <f>Data5!AB772</f>
        <v>0</v>
      </c>
      <c r="H29" s="105">
        <f>Data5!AC772</f>
        <v>12.068</v>
      </c>
      <c r="I29" s="105">
        <f>Data5!AD772</f>
        <v>527.33</v>
      </c>
      <c r="J29" s="98">
        <f>Data5!AE772</f>
        <v>3</v>
      </c>
      <c r="K29" s="104" t="str">
        <f>Data5!AF772</f>
        <v>Somerset &amp; North Devon</v>
      </c>
    </row>
    <row r="30" spans="3:11" ht="12.75">
      <c r="C30" s="98">
        <f>Data5!X773</f>
        <v>28</v>
      </c>
      <c r="D30" s="105">
        <f>Data5!Y773</f>
        <v>130.804</v>
      </c>
      <c r="E30" s="105">
        <f>Data5!Z773</f>
        <v>106.272</v>
      </c>
      <c r="F30" s="105">
        <f>Data5!AA773</f>
        <v>88.536</v>
      </c>
      <c r="G30" s="105">
        <f>Data5!AB773</f>
        <v>0</v>
      </c>
      <c r="H30" s="105">
        <f>Data5!AC773</f>
        <v>12.268</v>
      </c>
      <c r="I30" s="105">
        <f>Data5!AD773</f>
        <v>521.605</v>
      </c>
      <c r="J30" s="98">
        <f>Data5!AE773</f>
        <v>3</v>
      </c>
      <c r="K30" s="104" t="str">
        <f>Data5!AF773</f>
        <v>Wiltshire North &amp; Bath</v>
      </c>
    </row>
    <row r="31" spans="3:11" ht="12.75">
      <c r="C31" s="98">
        <f>Data5!X774</f>
        <v>29</v>
      </c>
      <c r="D31" s="105">
        <f>Data5!Y774</f>
        <v>133.703</v>
      </c>
      <c r="E31" s="105">
        <f>Data5!Z774</f>
        <v>151.358</v>
      </c>
      <c r="F31" s="105">
        <f>Data5!AA774</f>
        <v>50.802</v>
      </c>
      <c r="G31" s="105">
        <f>Data5!AB774</f>
        <v>0</v>
      </c>
      <c r="H31" s="105">
        <f>Data5!AC774</f>
        <v>11.409</v>
      </c>
      <c r="I31" s="105">
        <f>Data5!AD774</f>
        <v>567.05</v>
      </c>
      <c r="J31" s="98">
        <f>Data5!AE774</f>
        <v>4</v>
      </c>
      <c r="K31" s="104" t="str">
        <f>Data5!AF774</f>
        <v>Bedfordshire &amp; Milton Keynes</v>
      </c>
    </row>
    <row r="32" spans="3:11" ht="12.75">
      <c r="C32" s="98">
        <f>Data5!X775</f>
        <v>30</v>
      </c>
      <c r="D32" s="105">
        <f>Data5!Y775</f>
        <v>138.798</v>
      </c>
      <c r="E32" s="105">
        <f>Data5!Z775</f>
        <v>104.506</v>
      </c>
      <c r="F32" s="105">
        <f>Data5!AA775</f>
        <v>68.824</v>
      </c>
      <c r="G32" s="105">
        <f>Data5!AB775</f>
        <v>0</v>
      </c>
      <c r="H32" s="105">
        <f>Data5!AC775</f>
        <v>11.843</v>
      </c>
      <c r="I32" s="105">
        <f>Data5!AD775</f>
        <v>518.403</v>
      </c>
      <c r="J32" s="98">
        <f>Data5!AE775</f>
        <v>4</v>
      </c>
      <c r="K32" s="104" t="str">
        <f>Data5!AF775</f>
        <v>Cambridgeshire</v>
      </c>
    </row>
    <row r="33" spans="3:11" ht="12.75">
      <c r="C33" s="98">
        <f>Data5!X776</f>
        <v>31</v>
      </c>
      <c r="D33" s="105">
        <f>Data5!Y776</f>
        <v>135.432</v>
      </c>
      <c r="E33" s="105">
        <f>Data5!Z776</f>
        <v>109.247</v>
      </c>
      <c r="F33" s="105">
        <f>Data5!AA776</f>
        <v>65.752</v>
      </c>
      <c r="G33" s="105">
        <f>Data5!AB776</f>
        <v>0</v>
      </c>
      <c r="H33" s="105">
        <f>Data5!AC776</f>
        <v>14.215</v>
      </c>
      <c r="I33" s="105">
        <f>Data5!AD776</f>
        <v>523.231</v>
      </c>
      <c r="J33" s="98">
        <f>Data5!AE776</f>
        <v>4</v>
      </c>
      <c r="K33" s="104" t="str">
        <f>Data5!AF776</f>
        <v>Essex North &amp; Suffolk South</v>
      </c>
    </row>
    <row r="34" spans="3:11" ht="12.75">
      <c r="C34" s="98">
        <f>Data5!X777</f>
        <v>32</v>
      </c>
      <c r="D34" s="105">
        <f>Data5!Y777</f>
        <v>123.088</v>
      </c>
      <c r="E34" s="105">
        <f>Data5!Z777</f>
        <v>111.56</v>
      </c>
      <c r="F34" s="105">
        <f>Data5!AA777</f>
        <v>35.689</v>
      </c>
      <c r="G34" s="105">
        <f>Data5!AB777</f>
        <v>0</v>
      </c>
      <c r="H34" s="105">
        <f>Data5!AC777</f>
        <v>10.861</v>
      </c>
      <c r="I34" s="105">
        <f>Data5!AD777</f>
        <v>501.461</v>
      </c>
      <c r="J34" s="98">
        <f>Data5!AE777</f>
        <v>4</v>
      </c>
      <c r="K34" s="104" t="str">
        <f>Data5!AF777</f>
        <v>Essex South</v>
      </c>
    </row>
    <row r="35" spans="3:11" ht="12.75">
      <c r="C35" s="98">
        <f>Data5!X778</f>
        <v>33</v>
      </c>
      <c r="D35" s="105">
        <f>Data5!Y778</f>
        <v>150.532</v>
      </c>
      <c r="E35" s="105">
        <f>Data5!Z778</f>
        <v>113.627</v>
      </c>
      <c r="F35" s="105">
        <f>Data5!AA778</f>
        <v>59.777</v>
      </c>
      <c r="G35" s="105">
        <f>Data5!AB778</f>
        <v>0</v>
      </c>
      <c r="H35" s="105">
        <f>Data5!AC778</f>
        <v>24.294</v>
      </c>
      <c r="I35" s="105">
        <f>Data5!AD778</f>
        <v>563.254</v>
      </c>
      <c r="J35" s="98">
        <f>Data5!AE778</f>
        <v>4</v>
      </c>
      <c r="K35" s="104" t="str">
        <f>Data5!AF778</f>
        <v>Essex West &amp; Hertfordshire East</v>
      </c>
    </row>
    <row r="36" spans="3:11" ht="12.75">
      <c r="C36" s="98">
        <f>Data5!X779</f>
        <v>34</v>
      </c>
      <c r="D36" s="105">
        <f>Data5!Y779</f>
        <v>127.854</v>
      </c>
      <c r="E36" s="105">
        <f>Data5!Z779</f>
        <v>123.067</v>
      </c>
      <c r="F36" s="105">
        <f>Data5!AA779</f>
        <v>54.64</v>
      </c>
      <c r="G36" s="105">
        <f>Data5!AB779</f>
        <v>0</v>
      </c>
      <c r="H36" s="105">
        <f>Data5!AC779</f>
        <v>6.974</v>
      </c>
      <c r="I36" s="105">
        <f>Data5!AD779</f>
        <v>490.197</v>
      </c>
      <c r="J36" s="98">
        <f>Data5!AE779</f>
        <v>4</v>
      </c>
      <c r="K36" s="104" t="str">
        <f>Data5!AF779</f>
        <v>Hertfordshire</v>
      </c>
    </row>
    <row r="37" spans="3:11" ht="12.75">
      <c r="C37" s="98">
        <f>Data5!X780</f>
        <v>35</v>
      </c>
      <c r="D37" s="105">
        <f>Data5!Y780</f>
        <v>137.541</v>
      </c>
      <c r="E37" s="105">
        <f>Data5!Z780</f>
        <v>122.862</v>
      </c>
      <c r="F37" s="105">
        <f>Data5!AA780</f>
        <v>72.369</v>
      </c>
      <c r="G37" s="105">
        <f>Data5!AB780</f>
        <v>0</v>
      </c>
      <c r="H37" s="105">
        <f>Data5!AC780</f>
        <v>11.7</v>
      </c>
      <c r="I37" s="105">
        <f>Data5!AD780</f>
        <v>524.903</v>
      </c>
      <c r="J37" s="98">
        <f>Data5!AE780</f>
        <v>4</v>
      </c>
      <c r="K37" s="104" t="str">
        <f>Data5!AF780</f>
        <v>Norfolk</v>
      </c>
    </row>
    <row r="38" spans="3:11" ht="12.75">
      <c r="C38" s="98">
        <f>Data5!X781</f>
        <v>36</v>
      </c>
      <c r="D38" s="105">
        <f>Data5!Y781</f>
        <v>139.687</v>
      </c>
      <c r="E38" s="105">
        <f>Data5!Z781</f>
        <v>132.362</v>
      </c>
      <c r="F38" s="105">
        <f>Data5!AA781</f>
        <v>45.755</v>
      </c>
      <c r="G38" s="105">
        <f>Data5!AB781</f>
        <v>0</v>
      </c>
      <c r="H38" s="105">
        <f>Data5!AC781</f>
        <v>11.398</v>
      </c>
      <c r="I38" s="105">
        <f>Data5!AD781</f>
        <v>526.215</v>
      </c>
      <c r="J38" s="98">
        <f>Data5!AE781</f>
        <v>4</v>
      </c>
      <c r="K38" s="104" t="str">
        <f>Data5!AF781</f>
        <v>Suffolk &amp; South West Norfolk</v>
      </c>
    </row>
    <row r="39" spans="3:11" ht="12.75">
      <c r="C39" s="98">
        <f>Data5!X782</f>
        <v>37</v>
      </c>
      <c r="D39" s="105">
        <f>Data5!Y782</f>
        <v>61.349</v>
      </c>
      <c r="E39" s="105">
        <f>Data5!Z782</f>
        <v>147.876</v>
      </c>
      <c r="F39" s="105">
        <f>Data5!AA782</f>
        <v>38.389</v>
      </c>
      <c r="G39" s="105">
        <f>Data5!AB782</f>
        <v>0</v>
      </c>
      <c r="H39" s="105">
        <f>Data5!AC782</f>
        <v>17.471</v>
      </c>
      <c r="I39" s="105">
        <f>Data5!AD782</f>
        <v>505.296</v>
      </c>
      <c r="J39" s="98">
        <f>Data5!AE782</f>
        <v>5</v>
      </c>
      <c r="K39" s="104" t="str">
        <f>Data5!AF782</f>
        <v>Birmingham East</v>
      </c>
    </row>
    <row r="40" spans="3:11" ht="12.75">
      <c r="C40" s="98">
        <f>Data5!X783</f>
        <v>38</v>
      </c>
      <c r="D40" s="105">
        <f>Data5!Y783</f>
        <v>93.473</v>
      </c>
      <c r="E40" s="105">
        <f>Data5!Z783</f>
        <v>138.746</v>
      </c>
      <c r="F40" s="105">
        <f>Data5!AA783</f>
        <v>35.65</v>
      </c>
      <c r="G40" s="105">
        <f>Data5!AB783</f>
        <v>0</v>
      </c>
      <c r="H40" s="105">
        <f>Data5!AC783</f>
        <v>13.119</v>
      </c>
      <c r="I40" s="105">
        <f>Data5!AD783</f>
        <v>527.685</v>
      </c>
      <c r="J40" s="98">
        <f>Data5!AE783</f>
        <v>5</v>
      </c>
      <c r="K40" s="104" t="str">
        <f>Data5!AF783</f>
        <v>Birmingham West</v>
      </c>
    </row>
    <row r="41" spans="3:11" ht="12.75">
      <c r="C41" s="98">
        <f>Data5!X784</f>
        <v>39</v>
      </c>
      <c r="D41" s="105">
        <f>Data5!Y784</f>
        <v>102.459</v>
      </c>
      <c r="E41" s="105">
        <f>Data5!Z784</f>
        <v>141.191</v>
      </c>
      <c r="F41" s="105">
        <f>Data5!AA784</f>
        <v>43.008</v>
      </c>
      <c r="G41" s="105">
        <f>Data5!AB784</f>
        <v>0</v>
      </c>
      <c r="H41" s="105">
        <f>Data5!AC784</f>
        <v>13.805</v>
      </c>
      <c r="I41" s="105">
        <f>Data5!AD784</f>
        <v>520.639</v>
      </c>
      <c r="J41" s="98">
        <f>Data5!AE784</f>
        <v>5</v>
      </c>
      <c r="K41" s="104" t="str">
        <f>Data5!AF784</f>
        <v>Coventry &amp; North Warwickshire</v>
      </c>
    </row>
    <row r="42" spans="3:11" ht="12.75">
      <c r="C42" s="98">
        <f>Data5!X785</f>
        <v>40</v>
      </c>
      <c r="D42" s="105">
        <f>Data5!Y785</f>
        <v>132.216</v>
      </c>
      <c r="E42" s="105">
        <f>Data5!Z785</f>
        <v>106.282</v>
      </c>
      <c r="F42" s="105">
        <f>Data5!AA785</f>
        <v>70.215</v>
      </c>
      <c r="G42" s="105">
        <f>Data5!AB785</f>
        <v>0</v>
      </c>
      <c r="H42" s="105">
        <f>Data5!AC785</f>
        <v>43.62</v>
      </c>
      <c r="I42" s="105">
        <f>Data5!AD785</f>
        <v>548.208</v>
      </c>
      <c r="J42" s="98">
        <f>Data5!AE785</f>
        <v>5</v>
      </c>
      <c r="K42" s="104" t="str">
        <f>Data5!AF785</f>
        <v>Herefordshire &amp; Shropshire</v>
      </c>
    </row>
    <row r="43" spans="3:11" ht="12.75">
      <c r="C43" s="98">
        <f>Data5!X786</f>
        <v>41</v>
      </c>
      <c r="D43" s="105">
        <f>Data5!Y786</f>
        <v>91.412</v>
      </c>
      <c r="E43" s="105">
        <f>Data5!Z786</f>
        <v>153.966</v>
      </c>
      <c r="F43" s="105">
        <f>Data5!AA786</f>
        <v>29.318</v>
      </c>
      <c r="G43" s="105">
        <f>Data5!AB786</f>
        <v>0</v>
      </c>
      <c r="H43" s="105">
        <f>Data5!AC786</f>
        <v>10.513</v>
      </c>
      <c r="I43" s="105">
        <f>Data5!AD786</f>
        <v>504.494</v>
      </c>
      <c r="J43" s="98">
        <f>Data5!AE786</f>
        <v>5</v>
      </c>
      <c r="K43" s="104" t="str">
        <f>Data5!AF786</f>
        <v>Midlands West</v>
      </c>
    </row>
    <row r="44" spans="3:11" ht="12.75">
      <c r="C44" s="98">
        <f>Data5!X787</f>
        <v>42</v>
      </c>
      <c r="D44" s="105">
        <f>Data5!Y787</f>
        <v>110.258</v>
      </c>
      <c r="E44" s="105">
        <f>Data5!Z787</f>
        <v>154.671</v>
      </c>
      <c r="F44" s="105">
        <f>Data5!AA787</f>
        <v>39.07</v>
      </c>
      <c r="G44" s="105">
        <f>Data5!AB787</f>
        <v>0</v>
      </c>
      <c r="H44" s="105">
        <f>Data5!AC787</f>
        <v>4.531</v>
      </c>
      <c r="I44" s="105">
        <f>Data5!AD787</f>
        <v>516.872</v>
      </c>
      <c r="J44" s="98">
        <f>Data5!AE787</f>
        <v>5</v>
      </c>
      <c r="K44" s="104" t="str">
        <f>Data5!AF787</f>
        <v>Staffordshire East &amp; Derby</v>
      </c>
    </row>
    <row r="45" spans="3:11" ht="12.75">
      <c r="C45" s="98">
        <f>Data5!X788</f>
        <v>43</v>
      </c>
      <c r="D45" s="105">
        <f>Data5!Y788</f>
        <v>111.357</v>
      </c>
      <c r="E45" s="105">
        <f>Data5!Z788</f>
        <v>140.442</v>
      </c>
      <c r="F45" s="105">
        <f>Data5!AA788</f>
        <v>44.148</v>
      </c>
      <c r="G45" s="105">
        <f>Data5!AB788</f>
        <v>0</v>
      </c>
      <c r="H45" s="105">
        <f>Data5!AC788</f>
        <v>14.441</v>
      </c>
      <c r="I45" s="105">
        <f>Data5!AD788</f>
        <v>532.166</v>
      </c>
      <c r="J45" s="98">
        <f>Data5!AE788</f>
        <v>5</v>
      </c>
      <c r="K45" s="104" t="str">
        <f>Data5!AF788</f>
        <v>Staffordshire West &amp; Congleton</v>
      </c>
    </row>
    <row r="46" spans="3:11" ht="12.75">
      <c r="C46" s="98">
        <f>Data5!X789</f>
        <v>44</v>
      </c>
      <c r="D46" s="105">
        <f>Data5!Y789</f>
        <v>145.809</v>
      </c>
      <c r="E46" s="105">
        <f>Data5!Z789</f>
        <v>125.682</v>
      </c>
      <c r="F46" s="105">
        <f>Data5!AA789</f>
        <v>52.448</v>
      </c>
      <c r="G46" s="105">
        <f>Data5!AB789</f>
        <v>0</v>
      </c>
      <c r="H46" s="105">
        <f>Data5!AC789</f>
        <v>10.133</v>
      </c>
      <c r="I46" s="105">
        <f>Data5!AD789</f>
        <v>520.308</v>
      </c>
      <c r="J46" s="98">
        <f>Data5!AE789</f>
        <v>5</v>
      </c>
      <c r="K46" s="104" t="str">
        <f>Data5!AF789</f>
        <v>Worcestershire &amp; South Warwickshire</v>
      </c>
    </row>
    <row r="47" spans="3:11" ht="12.75">
      <c r="C47" s="98">
        <f>Data5!X790</f>
        <v>45</v>
      </c>
      <c r="D47" s="105">
        <f>Data5!Y790</f>
        <v>116.031</v>
      </c>
      <c r="E47" s="105">
        <f>Data5!Z790</f>
        <v>120.009</v>
      </c>
      <c r="F47" s="105">
        <f>Data5!AA790</f>
        <v>55.699</v>
      </c>
      <c r="G47" s="105">
        <f>Data5!AB790</f>
        <v>0</v>
      </c>
      <c r="H47" s="105">
        <f>Data5!AC790</f>
        <v>12.32</v>
      </c>
      <c r="I47" s="105">
        <f>Data5!AD790</f>
        <v>498.468</v>
      </c>
      <c r="J47" s="98">
        <f>Data5!AE790</f>
        <v>6</v>
      </c>
      <c r="K47" s="104" t="str">
        <f>Data5!AF790</f>
        <v>Leicester</v>
      </c>
    </row>
    <row r="48" spans="3:11" ht="12.75">
      <c r="C48" s="98">
        <f>Data5!X791</f>
        <v>46</v>
      </c>
      <c r="D48" s="105">
        <f>Data5!Y791</f>
        <v>142.826</v>
      </c>
      <c r="E48" s="105">
        <f>Data5!Z791</f>
        <v>132.489</v>
      </c>
      <c r="F48" s="105">
        <f>Data5!AA791</f>
        <v>53.905</v>
      </c>
      <c r="G48" s="105">
        <f>Data5!AB791</f>
        <v>0</v>
      </c>
      <c r="H48" s="105">
        <f>Data5!AC791</f>
        <v>5.353</v>
      </c>
      <c r="I48" s="105">
        <f>Data5!AD791</f>
        <v>552.726</v>
      </c>
      <c r="J48" s="98">
        <f>Data5!AE791</f>
        <v>6</v>
      </c>
      <c r="K48" s="104" t="str">
        <f>Data5!AF791</f>
        <v>Lincolshire</v>
      </c>
    </row>
    <row r="49" spans="3:11" ht="12.75">
      <c r="C49" s="98">
        <f>Data5!X792</f>
        <v>47</v>
      </c>
      <c r="D49" s="105">
        <f>Data5!Y792</f>
        <v>146.09</v>
      </c>
      <c r="E49" s="105">
        <f>Data5!Z792</f>
        <v>147.73</v>
      </c>
      <c r="F49" s="105">
        <f>Data5!AA792</f>
        <v>46.117</v>
      </c>
      <c r="G49" s="105">
        <f>Data5!AB792</f>
        <v>0</v>
      </c>
      <c r="H49" s="105">
        <f>Data5!AC792</f>
        <v>8.892</v>
      </c>
      <c r="I49" s="105">
        <f>Data5!AD792</f>
        <v>549.229</v>
      </c>
      <c r="J49" s="98">
        <f>Data5!AE792</f>
        <v>6</v>
      </c>
      <c r="K49" s="104" t="str">
        <f>Data5!AF792</f>
        <v>Northamptonshire &amp; Blaby</v>
      </c>
    </row>
    <row r="50" spans="3:11" ht="12.75">
      <c r="C50" s="98">
        <f>Data5!X793</f>
        <v>48</v>
      </c>
      <c r="D50" s="105">
        <f>Data5!Y793</f>
        <v>117.918</v>
      </c>
      <c r="E50" s="105">
        <f>Data5!Z793</f>
        <v>160.963</v>
      </c>
      <c r="F50" s="105">
        <f>Data5!AA793</f>
        <v>42.802</v>
      </c>
      <c r="G50" s="105">
        <f>Data5!AB793</f>
        <v>0</v>
      </c>
      <c r="H50" s="105">
        <f>Data5!AC793</f>
        <v>7.326</v>
      </c>
      <c r="I50" s="105">
        <f>Data5!AD793</f>
        <v>561.531</v>
      </c>
      <c r="J50" s="98">
        <f>Data5!AE793</f>
        <v>6</v>
      </c>
      <c r="K50" s="104" t="str">
        <f>Data5!AF793</f>
        <v>Nottingham &amp; Leicestershire North West</v>
      </c>
    </row>
    <row r="51" spans="3:11" ht="12.75">
      <c r="C51" s="98">
        <f>Data5!X794</f>
        <v>49</v>
      </c>
      <c r="D51" s="105">
        <f>Data5!Y794</f>
        <v>80.544</v>
      </c>
      <c r="E51" s="105">
        <f>Data5!Z794</f>
        <v>152.715</v>
      </c>
      <c r="F51" s="105">
        <f>Data5!AA794</f>
        <v>55.482</v>
      </c>
      <c r="G51" s="105">
        <f>Data5!AB794</f>
        <v>0</v>
      </c>
      <c r="H51" s="105">
        <f>Data5!AC794</f>
        <v>2.889</v>
      </c>
      <c r="I51" s="105">
        <f>Data5!AD794</f>
        <v>494.125</v>
      </c>
      <c r="J51" s="98">
        <f>Data5!AE794</f>
        <v>6</v>
      </c>
      <c r="K51" s="104" t="str">
        <f>Data5!AF794</f>
        <v>Nottinghamshire North &amp; Chesterfield</v>
      </c>
    </row>
    <row r="52" spans="3:11" ht="12.75">
      <c r="C52" s="98">
        <f>Data5!X795</f>
        <v>50</v>
      </c>
      <c r="D52" s="105">
        <f>Data5!Y795</f>
        <v>117.714</v>
      </c>
      <c r="E52" s="105">
        <f>Data5!Z795</f>
        <v>153.971</v>
      </c>
      <c r="F52" s="105">
        <f>Data5!AA795</f>
        <v>44.35</v>
      </c>
      <c r="G52" s="105">
        <f>Data5!AB795</f>
        <v>0</v>
      </c>
      <c r="H52" s="105">
        <f>Data5!AC795</f>
        <v>6.789</v>
      </c>
      <c r="I52" s="105">
        <f>Data5!AD795</f>
        <v>514.986</v>
      </c>
      <c r="J52" s="98">
        <f>Data5!AE795</f>
        <v>6</v>
      </c>
      <c r="K52" s="104" t="str">
        <f>Data5!AF795</f>
        <v>Peak District</v>
      </c>
    </row>
    <row r="53" spans="3:11" ht="12.75">
      <c r="C53" s="98">
        <f>Data5!X796</f>
        <v>51</v>
      </c>
      <c r="D53" s="105">
        <f>Data5!Y796</f>
        <v>103.536</v>
      </c>
      <c r="E53" s="105">
        <f>Data5!Z796</f>
        <v>134.402</v>
      </c>
      <c r="F53" s="105">
        <f>Data5!AA796</f>
        <v>44.695</v>
      </c>
      <c r="G53" s="105">
        <f>Data5!AB796</f>
        <v>0</v>
      </c>
      <c r="H53" s="105">
        <f>Data5!AC796</f>
        <v>5.946</v>
      </c>
      <c r="I53" s="105">
        <f>Data5!AD796</f>
        <v>488.534</v>
      </c>
      <c r="J53" s="98">
        <f>Data5!AE796</f>
        <v>7</v>
      </c>
      <c r="K53" s="104" t="str">
        <f>Data5!AF796</f>
        <v>Cheshire East</v>
      </c>
    </row>
    <row r="54" spans="3:11" ht="12.75">
      <c r="C54" s="98">
        <f>Data5!X797</f>
        <v>52</v>
      </c>
      <c r="D54" s="105">
        <f>Data5!Y797</f>
        <v>104.355</v>
      </c>
      <c r="E54" s="105">
        <f>Data5!Z797</f>
        <v>164.399</v>
      </c>
      <c r="F54" s="105">
        <f>Data5!AA797</f>
        <v>45.282</v>
      </c>
      <c r="G54" s="105">
        <f>Data5!AB797</f>
        <v>0</v>
      </c>
      <c r="H54" s="105">
        <f>Data5!AC797</f>
        <v>4.909</v>
      </c>
      <c r="I54" s="105">
        <f>Data5!AD797</f>
        <v>525.312</v>
      </c>
      <c r="J54" s="98">
        <f>Data5!AE797</f>
        <v>7</v>
      </c>
      <c r="K54" s="104" t="str">
        <f>Data5!AF797</f>
        <v>Cheshire West &amp; Wirral</v>
      </c>
    </row>
    <row r="55" spans="3:11" ht="12.75">
      <c r="C55" s="98">
        <f>Data5!X798</f>
        <v>53</v>
      </c>
      <c r="D55" s="105">
        <f>Data5!Y798</f>
        <v>133.792</v>
      </c>
      <c r="E55" s="105">
        <f>Data5!Z798</f>
        <v>137.393</v>
      </c>
      <c r="F55" s="105">
        <f>Data5!AA798</f>
        <v>55.936</v>
      </c>
      <c r="G55" s="105">
        <f>Data5!AB798</f>
        <v>0</v>
      </c>
      <c r="H55" s="105">
        <f>Data5!AC798</f>
        <v>9.537</v>
      </c>
      <c r="I55" s="105">
        <f>Data5!AD798</f>
        <v>529.032</v>
      </c>
      <c r="J55" s="98">
        <f>Data5!AE798</f>
        <v>7</v>
      </c>
      <c r="K55" s="104" t="str">
        <f>Data5!AF798</f>
        <v>Cumbria &amp; Lancashire North</v>
      </c>
    </row>
    <row r="56" spans="3:11" ht="12.75">
      <c r="C56" s="98">
        <f>Data5!X799</f>
        <v>54</v>
      </c>
      <c r="D56" s="105">
        <f>Data5!Y799</f>
        <v>61.818</v>
      </c>
      <c r="E56" s="105">
        <f>Data5!Z799</f>
        <v>126.514</v>
      </c>
      <c r="F56" s="105">
        <f>Data5!AA799</f>
        <v>68.902</v>
      </c>
      <c r="G56" s="105">
        <f>Data5!AB799</f>
        <v>0</v>
      </c>
      <c r="H56" s="105">
        <f>Data5!AC799</f>
        <v>10.018</v>
      </c>
      <c r="I56" s="105">
        <f>Data5!AD799</f>
        <v>529.326</v>
      </c>
      <c r="J56" s="98">
        <f>Data5!AE799</f>
        <v>7</v>
      </c>
      <c r="K56" s="104" t="str">
        <f>Data5!AF799</f>
        <v>Greater Manchester Central</v>
      </c>
    </row>
    <row r="57" spans="3:11" ht="12.75">
      <c r="C57" s="98">
        <f>Data5!X800</f>
        <v>55</v>
      </c>
      <c r="D57" s="105">
        <f>Data5!Y800</f>
        <v>52.688</v>
      </c>
      <c r="E57" s="105">
        <f>Data5!Z800</f>
        <v>141.795</v>
      </c>
      <c r="F57" s="105">
        <f>Data5!AA800</f>
        <v>50.582</v>
      </c>
      <c r="G57" s="105">
        <f>Data5!AB800</f>
        <v>0</v>
      </c>
      <c r="H57" s="105">
        <f>Data5!AC800</f>
        <v>19.911</v>
      </c>
      <c r="I57" s="105">
        <f>Data5!AD800</f>
        <v>494.752</v>
      </c>
      <c r="J57" s="98">
        <f>Data5!AE800</f>
        <v>7</v>
      </c>
      <c r="K57" s="104" t="str">
        <f>Data5!AF800</f>
        <v>Greater Manchester East</v>
      </c>
    </row>
    <row r="58" spans="3:11" ht="12.75">
      <c r="C58" s="98">
        <f>Data5!X801</f>
        <v>56</v>
      </c>
      <c r="D58" s="105">
        <f>Data5!Y801</f>
        <v>74.783</v>
      </c>
      <c r="E58" s="105">
        <f>Data5!Z801</f>
        <v>165.123</v>
      </c>
      <c r="F58" s="105">
        <f>Data5!AA801</f>
        <v>39.653</v>
      </c>
      <c r="G58" s="105">
        <f>Data5!AB801</f>
        <v>0</v>
      </c>
      <c r="H58" s="105">
        <f>Data5!AC801</f>
        <v>4.33</v>
      </c>
      <c r="I58" s="105">
        <f>Data5!AD801</f>
        <v>534.103</v>
      </c>
      <c r="J58" s="98">
        <f>Data5!AE801</f>
        <v>7</v>
      </c>
      <c r="K58" s="104" t="str">
        <f>Data5!AF801</f>
        <v>Greater Manchester West</v>
      </c>
    </row>
    <row r="59" spans="3:11" ht="12.75">
      <c r="C59" s="98">
        <f>Data5!X802</f>
        <v>57</v>
      </c>
      <c r="D59" s="105">
        <f>Data5!Y802</f>
        <v>106.801</v>
      </c>
      <c r="E59" s="105">
        <f>Data5!Z802</f>
        <v>122.7</v>
      </c>
      <c r="F59" s="105">
        <f>Data5!AA802</f>
        <v>45.116</v>
      </c>
      <c r="G59" s="105">
        <f>Data5!AB802</f>
        <v>0</v>
      </c>
      <c r="H59" s="105">
        <f>Data5!AC802</f>
        <v>13.321</v>
      </c>
      <c r="I59" s="105">
        <f>Data5!AD802</f>
        <v>496.633</v>
      </c>
      <c r="J59" s="98">
        <f>Data5!AE802</f>
        <v>7</v>
      </c>
      <c r="K59" s="104" t="str">
        <f>Data5!AF802</f>
        <v>Lancashire Central</v>
      </c>
    </row>
    <row r="60" spans="3:11" ht="12.75">
      <c r="C60" s="98">
        <f>Data5!X803</f>
        <v>58</v>
      </c>
      <c r="D60" s="105">
        <f>Data5!Y803</f>
        <v>104.68</v>
      </c>
      <c r="E60" s="105">
        <f>Data5!Z803</f>
        <v>155.782</v>
      </c>
      <c r="F60" s="105">
        <f>Data5!AA803</f>
        <v>35.941</v>
      </c>
      <c r="G60" s="105">
        <f>Data5!AB803</f>
        <v>0</v>
      </c>
      <c r="H60" s="105">
        <f>Data5!AC803</f>
        <v>5.523</v>
      </c>
      <c r="I60" s="105">
        <f>Data5!AD803</f>
        <v>504.142</v>
      </c>
      <c r="J60" s="98">
        <f>Data5!AE803</f>
        <v>7</v>
      </c>
      <c r="K60" s="104" t="str">
        <f>Data5!AF803</f>
        <v>Lancashire South</v>
      </c>
    </row>
    <row r="61" spans="3:11" ht="12.75">
      <c r="C61" s="98">
        <f>Data5!X804</f>
        <v>59</v>
      </c>
      <c r="D61" s="105">
        <f>Data5!Y804</f>
        <v>41.655</v>
      </c>
      <c r="E61" s="105">
        <f>Data5!Z804</f>
        <v>158.283</v>
      </c>
      <c r="F61" s="105">
        <f>Data5!AA804</f>
        <v>37.835</v>
      </c>
      <c r="G61" s="105">
        <f>Data5!AB804</f>
        <v>0</v>
      </c>
      <c r="H61" s="105">
        <f>Data5!AC804</f>
        <v>11.484</v>
      </c>
      <c r="I61" s="105">
        <f>Data5!AD804</f>
        <v>480.68</v>
      </c>
      <c r="J61" s="98">
        <f>Data5!AE804</f>
        <v>7</v>
      </c>
      <c r="K61" s="104" t="str">
        <f>Data5!AF804</f>
        <v>Merseyside East &amp; Wigan</v>
      </c>
    </row>
    <row r="62" spans="3:11" ht="12.75">
      <c r="C62" s="98">
        <f>Data5!X805</f>
        <v>60</v>
      </c>
      <c r="D62" s="105">
        <f>Data5!Y805</f>
        <v>43.676</v>
      </c>
      <c r="E62" s="105">
        <f>Data5!Z805</f>
        <v>149.539</v>
      </c>
      <c r="F62" s="105">
        <f>Data5!AA805</f>
        <v>51.601</v>
      </c>
      <c r="G62" s="105">
        <f>Data5!AB805</f>
        <v>0</v>
      </c>
      <c r="H62" s="105">
        <f>Data5!AC805</f>
        <v>10.454</v>
      </c>
      <c r="I62" s="105">
        <f>Data5!AD805</f>
        <v>531.114</v>
      </c>
      <c r="J62" s="98">
        <f>Data5!AE805</f>
        <v>7</v>
      </c>
      <c r="K62" s="104" t="str">
        <f>Data5!AF805</f>
        <v>Merseyside West</v>
      </c>
    </row>
    <row r="63" spans="3:11" ht="12.75">
      <c r="C63" s="98">
        <f>Data5!X806</f>
        <v>61</v>
      </c>
      <c r="D63" s="105">
        <f>Data5!Y806</f>
        <v>98.959</v>
      </c>
      <c r="E63" s="105">
        <f>Data5!Z806</f>
        <v>133.808</v>
      </c>
      <c r="F63" s="105">
        <f>Data5!AA806</f>
        <v>52.319</v>
      </c>
      <c r="G63" s="105">
        <f>Data5!AB806</f>
        <v>0</v>
      </c>
      <c r="H63" s="105">
        <f>Data5!AC806</f>
        <v>11.634</v>
      </c>
      <c r="I63" s="105">
        <f>Data5!AD806</f>
        <v>530.34</v>
      </c>
      <c r="J63" s="98">
        <f>Data5!AE806</f>
        <v>8</v>
      </c>
      <c r="K63" s="104" t="str">
        <f>Data5!AF806</f>
        <v>East Yorkshire &amp; North Lincolnshire</v>
      </c>
    </row>
    <row r="64" spans="3:11" ht="12.75">
      <c r="C64" s="98">
        <f>Data5!X807</f>
        <v>62</v>
      </c>
      <c r="D64" s="105">
        <f>Data5!Y807</f>
        <v>83.347</v>
      </c>
      <c r="E64" s="105">
        <f>Data5!Z807</f>
        <v>159.518</v>
      </c>
      <c r="F64" s="105">
        <f>Data5!AA807</f>
        <v>45.506</v>
      </c>
      <c r="G64" s="105">
        <f>Data5!AB807</f>
        <v>0</v>
      </c>
      <c r="H64" s="105">
        <f>Data5!AC807</f>
        <v>11.862</v>
      </c>
      <c r="I64" s="105">
        <f>Data5!AD807</f>
        <v>536.444</v>
      </c>
      <c r="J64" s="98">
        <f>Data5!AE807</f>
        <v>8</v>
      </c>
      <c r="K64" s="104" t="str">
        <f>Data5!AF807</f>
        <v>Leeds</v>
      </c>
    </row>
    <row r="65" spans="3:11" ht="12.75">
      <c r="C65" s="98">
        <f>Data5!X808</f>
        <v>63</v>
      </c>
      <c r="D65" s="105">
        <f>Data5!Y808</f>
        <v>136.728</v>
      </c>
      <c r="E65" s="105">
        <f>Data5!Z808</f>
        <v>100.78</v>
      </c>
      <c r="F65" s="105">
        <f>Data5!AA808</f>
        <v>79.951</v>
      </c>
      <c r="G65" s="105">
        <f>Data5!AB808</f>
        <v>0</v>
      </c>
      <c r="H65" s="105">
        <f>Data5!AC808</f>
        <v>12.01</v>
      </c>
      <c r="I65" s="105">
        <f>Data5!AD808</f>
        <v>513.832</v>
      </c>
      <c r="J65" s="98">
        <f>Data5!AE808</f>
        <v>8</v>
      </c>
      <c r="K65" s="104" t="str">
        <f>Data5!AF808</f>
        <v>North Yorkshire</v>
      </c>
    </row>
    <row r="66" spans="3:11" ht="12.75">
      <c r="C66" s="98">
        <f>Data5!X809</f>
        <v>64</v>
      </c>
      <c r="D66" s="105">
        <f>Data5!Y809</f>
        <v>43.746</v>
      </c>
      <c r="E66" s="105">
        <f>Data5!Z809</f>
        <v>131.038</v>
      </c>
      <c r="F66" s="105">
        <f>Data5!AA809</f>
        <v>58.243</v>
      </c>
      <c r="G66" s="105">
        <f>Data5!AB809</f>
        <v>0</v>
      </c>
      <c r="H66" s="105">
        <f>Data5!AC809</f>
        <v>7.903</v>
      </c>
      <c r="I66" s="105">
        <f>Data5!AD809</f>
        <v>448.549</v>
      </c>
      <c r="J66" s="98">
        <f>Data5!AE809</f>
        <v>8</v>
      </c>
      <c r="K66" s="104" t="str">
        <f>Data5!AF809</f>
        <v>Sheffield</v>
      </c>
    </row>
    <row r="67" spans="3:11" ht="12.75">
      <c r="C67" s="98">
        <f>Data5!X810</f>
        <v>65</v>
      </c>
      <c r="D67" s="105">
        <f>Data5!Y810</f>
        <v>50.757</v>
      </c>
      <c r="E67" s="105">
        <f>Data5!Z810</f>
        <v>165.365</v>
      </c>
      <c r="F67" s="105">
        <f>Data5!AA810</f>
        <v>32.381</v>
      </c>
      <c r="G67" s="105">
        <f>Data5!AB810</f>
        <v>0</v>
      </c>
      <c r="H67" s="105">
        <f>Data5!AC810</f>
        <v>13.379</v>
      </c>
      <c r="I67" s="105">
        <f>Data5!AD810</f>
        <v>510.334</v>
      </c>
      <c r="J67" s="98">
        <f>Data5!AE810</f>
        <v>8</v>
      </c>
      <c r="K67" s="104" t="str">
        <f>Data5!AF810</f>
        <v>Yorkshire South</v>
      </c>
    </row>
    <row r="68" spans="3:11" ht="12.75">
      <c r="C68" s="98">
        <f>Data5!X811</f>
        <v>66</v>
      </c>
      <c r="D68" s="105">
        <f>Data5!Y811</f>
        <v>83.122</v>
      </c>
      <c r="E68" s="105">
        <f>Data5!Z811</f>
        <v>160.225</v>
      </c>
      <c r="F68" s="105">
        <f>Data5!AA811</f>
        <v>41.757</v>
      </c>
      <c r="G68" s="105">
        <f>Data5!AB811</f>
        <v>0</v>
      </c>
      <c r="H68" s="105">
        <f>Data5!AC811</f>
        <v>14.486</v>
      </c>
      <c r="I68" s="105">
        <f>Data5!AD811</f>
        <v>536.821</v>
      </c>
      <c r="J68" s="98">
        <f>Data5!AE811</f>
        <v>8</v>
      </c>
      <c r="K68" s="104" t="str">
        <f>Data5!AF811</f>
        <v>Yorkshire South West</v>
      </c>
    </row>
    <row r="69" spans="3:11" ht="12.75">
      <c r="C69" s="98">
        <f>Data5!X812</f>
        <v>67</v>
      </c>
      <c r="D69" s="105">
        <f>Data5!Y812</f>
        <v>99.146</v>
      </c>
      <c r="E69" s="105">
        <f>Data5!Z812</f>
        <v>136.598</v>
      </c>
      <c r="F69" s="105">
        <f>Data5!AA812</f>
        <v>36.27</v>
      </c>
      <c r="G69" s="105">
        <f>Data5!AB812</f>
        <v>0</v>
      </c>
      <c r="H69" s="105">
        <f>Data5!AC812</f>
        <v>13.678</v>
      </c>
      <c r="I69" s="105">
        <f>Data5!AD812</f>
        <v>489.618</v>
      </c>
      <c r="J69" s="98">
        <f>Data5!AE812</f>
        <v>8</v>
      </c>
      <c r="K69" s="104" t="str">
        <f>Data5!AF812</f>
        <v>Yorkshire West</v>
      </c>
    </row>
    <row r="70" spans="3:11" ht="12.75">
      <c r="C70" s="98">
        <f>Data5!X813</f>
        <v>68</v>
      </c>
      <c r="D70" s="105">
        <f>Data5!Y813</f>
        <v>87.043</v>
      </c>
      <c r="E70" s="105">
        <f>Data5!Z813</f>
        <v>148.152</v>
      </c>
      <c r="F70" s="105">
        <f>Data5!AA813</f>
        <v>36.856</v>
      </c>
      <c r="G70" s="105">
        <f>Data5!AB813</f>
        <v>0</v>
      </c>
      <c r="H70" s="105">
        <f>Data5!AC813</f>
        <v>5.576</v>
      </c>
      <c r="I70" s="105">
        <f>Data5!AD813</f>
        <v>474.553</v>
      </c>
      <c r="J70" s="98">
        <f>Data5!AE813</f>
        <v>9</v>
      </c>
      <c r="K70" s="104" t="str">
        <f>Data5!AF813</f>
        <v>Cleveland &amp; Richmond</v>
      </c>
    </row>
    <row r="71" spans="3:11" ht="12.75">
      <c r="C71" s="98">
        <f>Data5!X814</f>
        <v>69</v>
      </c>
      <c r="D71" s="105">
        <f>Data5!Y814</f>
        <v>60.324</v>
      </c>
      <c r="E71" s="105">
        <f>Data5!Z814</f>
        <v>190.669</v>
      </c>
      <c r="F71" s="105">
        <f>Data5!AA814</f>
        <v>51.064</v>
      </c>
      <c r="G71" s="105">
        <f>Data5!AB814</f>
        <v>0</v>
      </c>
      <c r="H71" s="105">
        <f>Data5!AC814</f>
        <v>6.89</v>
      </c>
      <c r="I71" s="105">
        <f>Data5!AD814</f>
        <v>527.041</v>
      </c>
      <c r="J71" s="98">
        <f>Data5!AE814</f>
        <v>9</v>
      </c>
      <c r="K71" s="104" t="str">
        <f>Data5!AF814</f>
        <v>Durham</v>
      </c>
    </row>
    <row r="72" spans="3:11" ht="12.75">
      <c r="C72" s="98">
        <f>Data5!X815</f>
        <v>70</v>
      </c>
      <c r="D72" s="105">
        <f>Data5!Y815</f>
        <v>74.351</v>
      </c>
      <c r="E72" s="105">
        <f>Data5!Z815</f>
        <v>155.601</v>
      </c>
      <c r="F72" s="105">
        <f>Data5!AA815</f>
        <v>66.377</v>
      </c>
      <c r="G72" s="105">
        <f>Data5!AB815</f>
        <v>0</v>
      </c>
      <c r="H72" s="105">
        <f>Data5!AC815</f>
        <v>7.071</v>
      </c>
      <c r="I72" s="105">
        <f>Data5!AD815</f>
        <v>504.264</v>
      </c>
      <c r="J72" s="98">
        <f>Data5!AE815</f>
        <v>9</v>
      </c>
      <c r="K72" s="104" t="str">
        <f>Data5!AF815</f>
        <v>Northumbria</v>
      </c>
    </row>
    <row r="73" spans="3:11" ht="12.75">
      <c r="C73" s="98">
        <f>Data5!X816</f>
        <v>71</v>
      </c>
      <c r="D73" s="105">
        <f>Data5!Y816</f>
        <v>38.89</v>
      </c>
      <c r="E73" s="105">
        <f>Data5!Z816</f>
        <v>167.131</v>
      </c>
      <c r="F73" s="105">
        <f>Data5!AA816</f>
        <v>36.417</v>
      </c>
      <c r="G73" s="105">
        <f>Data5!AB816</f>
        <v>0</v>
      </c>
      <c r="H73" s="105">
        <f>Data5!AC816</f>
        <v>9.478</v>
      </c>
      <c r="I73" s="105">
        <f>Data5!AD816</f>
        <v>502.778</v>
      </c>
      <c r="J73" s="98">
        <f>Data5!AE816</f>
        <v>9</v>
      </c>
      <c r="K73" s="104" t="str">
        <f>Data5!AF816</f>
        <v>Tyne &amp; Wear</v>
      </c>
    </row>
    <row r="74" spans="3:11" ht="12.75">
      <c r="C74" s="98">
        <f>Data5!X817</f>
        <v>72</v>
      </c>
      <c r="D74" s="105">
        <f>Data5!Y817</f>
        <v>63.275</v>
      </c>
      <c r="E74" s="105">
        <f>Data5!Z817</f>
        <v>83.261</v>
      </c>
      <c r="F74" s="105">
        <f>Data5!AA817</f>
        <v>52.322</v>
      </c>
      <c r="G74" s="105">
        <f>Data5!AB817</f>
        <v>65.834</v>
      </c>
      <c r="H74" s="105">
        <f>Data5!AC817</f>
        <v>5.425</v>
      </c>
      <c r="I74" s="105">
        <f>Data5!AD817</f>
        <v>408.767</v>
      </c>
      <c r="J74" s="98">
        <f>Data5!AE817</f>
        <v>10</v>
      </c>
      <c r="K74" s="104" t="str">
        <f>Data5!AF817</f>
        <v>Mid &amp; West Wales</v>
      </c>
    </row>
    <row r="75" spans="3:11" ht="12.75">
      <c r="C75" s="98">
        <f>Data5!X818</f>
        <v>73</v>
      </c>
      <c r="D75" s="105">
        <f>Data5!Y818</f>
        <v>76.52</v>
      </c>
      <c r="E75" s="105">
        <f>Data5!Z818</f>
        <v>134.761</v>
      </c>
      <c r="F75" s="105">
        <f>Data5!AA818</f>
        <v>35.88</v>
      </c>
      <c r="G75" s="105">
        <f>Data5!AB818</f>
        <v>45.627</v>
      </c>
      <c r="H75" s="105">
        <f>Data5!AC818</f>
        <v>5.196</v>
      </c>
      <c r="I75" s="105">
        <f>Data5!AD818</f>
        <v>479.784</v>
      </c>
      <c r="J75" s="98">
        <f>Data5!AE818</f>
        <v>10</v>
      </c>
      <c r="K75" s="104" t="str">
        <f>Data5!AF818</f>
        <v>North Wales</v>
      </c>
    </row>
    <row r="76" spans="3:11" ht="12.75">
      <c r="C76" s="98">
        <f>Data5!X819</f>
        <v>74</v>
      </c>
      <c r="D76" s="105">
        <f>Data5!Y819</f>
        <v>58.819</v>
      </c>
      <c r="E76" s="105">
        <f>Data5!Z819</f>
        <v>156.386</v>
      </c>
      <c r="F76" s="105">
        <f>Data5!AA819</f>
        <v>42.192</v>
      </c>
      <c r="G76" s="105">
        <f>Data5!AB819</f>
        <v>29.446</v>
      </c>
      <c r="H76" s="105">
        <f>Data5!AC819</f>
        <v>5.526</v>
      </c>
      <c r="I76" s="105">
        <f>Data5!AD819</f>
        <v>480.718</v>
      </c>
      <c r="J76" s="98">
        <f>Data5!AE819</f>
        <v>10</v>
      </c>
      <c r="K76" s="104" t="str">
        <f>Data5!AF819</f>
        <v>South Wales Central</v>
      </c>
    </row>
    <row r="77" spans="3:11" ht="12.75">
      <c r="C77" s="98">
        <f>Data5!X820</f>
        <v>75</v>
      </c>
      <c r="D77" s="105">
        <f>Data5!Y820</f>
        <v>52.282</v>
      </c>
      <c r="E77" s="105">
        <f>Data5!Z820</f>
        <v>161.044</v>
      </c>
      <c r="F77" s="105">
        <f>Data5!AA820</f>
        <v>30.68</v>
      </c>
      <c r="G77" s="105">
        <f>Data5!AB820</f>
        <v>27.949</v>
      </c>
      <c r="H77" s="105">
        <f>Data5!AC820</f>
        <v>8.025</v>
      </c>
      <c r="I77" s="105">
        <f>Data5!AD820</f>
        <v>466.716</v>
      </c>
      <c r="J77" s="98">
        <f>Data5!AE820</f>
        <v>10</v>
      </c>
      <c r="K77" s="104" t="str">
        <f>Data5!AF820</f>
        <v>South Wales East</v>
      </c>
    </row>
    <row r="78" spans="3:11" ht="12.75">
      <c r="C78" s="98">
        <f>Data5!X821</f>
        <v>76</v>
      </c>
      <c r="D78" s="105">
        <f>Data5!Y821</f>
        <v>37.767</v>
      </c>
      <c r="E78" s="105">
        <f>Data5!Z821</f>
        <v>131.503</v>
      </c>
      <c r="F78" s="105">
        <f>Data5!AA821</f>
        <v>28.36</v>
      </c>
      <c r="G78" s="105">
        <f>Data5!AB821</f>
        <v>27.036</v>
      </c>
      <c r="H78" s="105">
        <f>Data5!AC821</f>
        <v>7.426</v>
      </c>
      <c r="I78" s="105">
        <f>Data5!AD821</f>
        <v>392.738</v>
      </c>
      <c r="J78" s="98">
        <f>Data5!AE821</f>
        <v>10</v>
      </c>
      <c r="K78" s="104" t="str">
        <f>Data5!AF821</f>
        <v>South Wales West</v>
      </c>
    </row>
    <row r="79" spans="3:11" ht="12.75">
      <c r="C79" s="98">
        <f>Data5!X822</f>
        <v>77</v>
      </c>
      <c r="D79" s="105">
        <f>Data5!Y822</f>
        <v>27.025</v>
      </c>
      <c r="E79" s="105">
        <f>Data5!Z822</f>
        <v>182.55</v>
      </c>
      <c r="F79" s="105">
        <f>Data5!AA822</f>
        <v>26.785</v>
      </c>
      <c r="G79" s="105">
        <f>Data5!AB822</f>
        <v>69.751</v>
      </c>
      <c r="H79" s="105">
        <f>Data5!AC822</f>
        <v>16.41</v>
      </c>
      <c r="I79" s="105">
        <f>Data5!AD822</f>
        <v>551.725</v>
      </c>
      <c r="J79" s="98">
        <f>Data5!AE822</f>
        <v>11</v>
      </c>
      <c r="K79" s="104" t="str">
        <f>Data5!AF822</f>
        <v>Central Scotland</v>
      </c>
    </row>
    <row r="80" spans="3:11" ht="12.75">
      <c r="C80" s="98">
        <f>Data5!X823</f>
        <v>78</v>
      </c>
      <c r="D80" s="105">
        <f>Data5!Y823</f>
        <v>19.41</v>
      </c>
      <c r="E80" s="105">
        <f>Data5!Z823</f>
        <v>143.647</v>
      </c>
      <c r="F80" s="105">
        <f>Data5!AA823</f>
        <v>24.148</v>
      </c>
      <c r="G80" s="105">
        <f>Data5!AB823</f>
        <v>43.06</v>
      </c>
      <c r="H80" s="105">
        <f>Data5!AC823</f>
        <v>20.48</v>
      </c>
      <c r="I80" s="105">
        <f>Data5!AD823</f>
        <v>533.497</v>
      </c>
      <c r="J80" s="98">
        <f>Data5!AE823</f>
        <v>11</v>
      </c>
      <c r="K80" s="104" t="str">
        <f>Data5!AF823</f>
        <v>Glasgow</v>
      </c>
    </row>
    <row r="81" spans="3:11" ht="12.75">
      <c r="C81" s="98">
        <f>Data5!X824</f>
        <v>79</v>
      </c>
      <c r="D81" s="105">
        <f>Data5!Y824</f>
        <v>30.746</v>
      </c>
      <c r="E81" s="105">
        <f>Data5!Z824</f>
        <v>53.074</v>
      </c>
      <c r="F81" s="105">
        <f>Data5!AA824</f>
        <v>59.53</v>
      </c>
      <c r="G81" s="105">
        <f>Data5!AB824</f>
        <v>44.895</v>
      </c>
      <c r="H81" s="105">
        <f>Data5!AC824</f>
        <v>7.967</v>
      </c>
      <c r="I81" s="105">
        <f>Data5!AD824</f>
        <v>325.785</v>
      </c>
      <c r="J81" s="98">
        <f>Data5!AE824</f>
        <v>11</v>
      </c>
      <c r="K81" s="104" t="str">
        <f>Data5!AF824</f>
        <v>Highlands &amp; Islands</v>
      </c>
    </row>
    <row r="82" spans="3:11" ht="12.75">
      <c r="C82" s="98">
        <f>Data5!X825</f>
        <v>80</v>
      </c>
      <c r="D82" s="105">
        <f>Data5!Y825</f>
        <v>51.875</v>
      </c>
      <c r="E82" s="105">
        <f>Data5!Z825</f>
        <v>139.948</v>
      </c>
      <c r="F82" s="105">
        <f>Data5!AA825</f>
        <v>59.172</v>
      </c>
      <c r="G82" s="105">
        <f>Data5!AB825</f>
        <v>50.719</v>
      </c>
      <c r="H82" s="105">
        <f>Data5!AC825</f>
        <v>12.352</v>
      </c>
      <c r="I82" s="105">
        <f>Data5!AD825</f>
        <v>541.627</v>
      </c>
      <c r="J82" s="98">
        <f>Data5!AE825</f>
        <v>11</v>
      </c>
      <c r="K82" s="104" t="str">
        <f>Data5!AF825</f>
        <v>Lothian</v>
      </c>
    </row>
    <row r="83" spans="3:11" ht="12.75">
      <c r="C83" s="98">
        <f>Data5!X826</f>
        <v>81</v>
      </c>
      <c r="D83" s="105">
        <f>Data5!Y826</f>
        <v>56.041</v>
      </c>
      <c r="E83" s="105">
        <f>Data5!Z826</f>
        <v>119.876</v>
      </c>
      <c r="F83" s="105">
        <f>Data5!AA826</f>
        <v>47.34</v>
      </c>
      <c r="G83" s="105">
        <f>Data5!AB826</f>
        <v>71.119</v>
      </c>
      <c r="H83" s="105">
        <f>Data5!AC826</f>
        <v>9.612</v>
      </c>
      <c r="I83" s="105">
        <f>Data5!AD826</f>
        <v>513.953</v>
      </c>
      <c r="J83" s="98">
        <f>Data5!AE826</f>
        <v>11</v>
      </c>
      <c r="K83" s="104" t="str">
        <f>Data5!AF826</f>
        <v>Mid Scotland &amp; Fife</v>
      </c>
    </row>
    <row r="84" spans="3:11" ht="12.75">
      <c r="C84" s="98">
        <f>Data5!X827</f>
        <v>82</v>
      </c>
      <c r="D84" s="105">
        <f>Data5!Y827</f>
        <v>55.14</v>
      </c>
      <c r="E84" s="105">
        <f>Data5!Z827</f>
        <v>91.245</v>
      </c>
      <c r="F84" s="105">
        <f>Data5!AA827</f>
        <v>65.469</v>
      </c>
      <c r="G84" s="105">
        <f>Data5!AB827</f>
        <v>75.978</v>
      </c>
      <c r="H84" s="105">
        <f>Data5!AC827</f>
        <v>6.178</v>
      </c>
      <c r="I84" s="105">
        <f>Data5!AD827</f>
        <v>508.722</v>
      </c>
      <c r="J84" s="98">
        <f>Data5!AE827</f>
        <v>11</v>
      </c>
      <c r="K84" s="104" t="str">
        <f>Data5!AF827</f>
        <v>North East Scotland</v>
      </c>
    </row>
    <row r="85" spans="3:11" ht="12.75">
      <c r="C85" s="98">
        <f>Data5!X828</f>
        <v>83</v>
      </c>
      <c r="D85" s="105">
        <f>Data5!Y828</f>
        <v>71.736</v>
      </c>
      <c r="E85" s="105">
        <f>Data5!Z828</f>
        <v>132.092</v>
      </c>
      <c r="F85" s="105">
        <f>Data5!AA828</f>
        <v>54.464</v>
      </c>
      <c r="G85" s="105">
        <f>Data5!AB828</f>
        <v>54.647</v>
      </c>
      <c r="H85" s="105">
        <f>Data5!AC828</f>
        <v>9.344</v>
      </c>
      <c r="I85" s="105">
        <f>Data5!AD828</f>
        <v>508.653</v>
      </c>
      <c r="J85" s="98">
        <f>Data5!AE828</f>
        <v>11</v>
      </c>
      <c r="K85" s="104" t="str">
        <f>Data5!AF828</f>
        <v>South of Scotland</v>
      </c>
    </row>
    <row r="86" spans="3:11" ht="12.75">
      <c r="C86" s="98">
        <f>Data5!X829</f>
        <v>84</v>
      </c>
      <c r="D86" s="105">
        <f>Data5!Y829</f>
        <v>48.585</v>
      </c>
      <c r="E86" s="105">
        <f>Data5!Z829</f>
        <v>154.794</v>
      </c>
      <c r="F86" s="105">
        <f>Data5!AA829</f>
        <v>41.117</v>
      </c>
      <c r="G86" s="105">
        <f>Data5!AB829</f>
        <v>54.136</v>
      </c>
      <c r="H86" s="105">
        <f>Data5!AC829</f>
        <v>11.128</v>
      </c>
      <c r="I86" s="105">
        <f>Data5!AD829</f>
        <v>497.019</v>
      </c>
      <c r="J86" s="98">
        <f>Data5!AE829</f>
        <v>11</v>
      </c>
      <c r="K86" s="104" t="str">
        <f>Data5!AF829</f>
        <v>West of Scotland</v>
      </c>
    </row>
    <row r="87" spans="2:11" ht="12.75">
      <c r="B87" t="s">
        <v>1178</v>
      </c>
      <c r="C87" s="98"/>
      <c r="D87" s="98"/>
      <c r="E87" s="98"/>
      <c r="F87" s="98"/>
      <c r="G87" s="98"/>
      <c r="H87" s="98"/>
      <c r="I87" s="98"/>
      <c r="J87" s="98"/>
      <c r="K87" s="104"/>
    </row>
    <row r="88" spans="3:11" ht="12.75">
      <c r="C88" s="98"/>
      <c r="D88" s="98"/>
      <c r="E88" s="98"/>
      <c r="F88" s="98"/>
      <c r="G88" s="98"/>
      <c r="H88" s="98"/>
      <c r="I88" s="98"/>
      <c r="J88" s="98"/>
      <c r="K88" s="104"/>
    </row>
    <row r="89" spans="3:11" ht="12.75">
      <c r="C89" s="98"/>
      <c r="D89" s="98"/>
      <c r="E89" s="98"/>
      <c r="F89" s="98"/>
      <c r="G89" s="98"/>
      <c r="H89" s="98"/>
      <c r="I89" s="98"/>
      <c r="J89" s="98"/>
      <c r="K89" s="104"/>
    </row>
    <row r="90" spans="3:11" ht="12.75">
      <c r="C90" s="98"/>
      <c r="D90" s="98"/>
      <c r="E90" s="98"/>
      <c r="F90" s="98"/>
      <c r="G90" s="98"/>
      <c r="H90" s="98"/>
      <c r="I90" s="98"/>
      <c r="J90" s="98"/>
      <c r="K90" s="104"/>
    </row>
    <row r="91" spans="3:11" ht="12.75">
      <c r="C91" s="98"/>
      <c r="D91" s="98"/>
      <c r="E91" s="98"/>
      <c r="F91" s="98"/>
      <c r="G91" s="98"/>
      <c r="H91" s="98"/>
      <c r="I91" s="98"/>
      <c r="J91" s="98"/>
      <c r="K91" s="104"/>
    </row>
    <row r="92" spans="3:11" ht="12.75">
      <c r="C92" s="98"/>
      <c r="D92" s="98"/>
      <c r="E92" s="98"/>
      <c r="F92" s="98"/>
      <c r="G92" s="98"/>
      <c r="H92" s="98"/>
      <c r="I92" s="98"/>
      <c r="J92" s="98"/>
      <c r="K92" s="104"/>
    </row>
    <row r="93" spans="3:11" ht="12.75">
      <c r="C93" s="98"/>
      <c r="D93" s="98"/>
      <c r="E93" s="98"/>
      <c r="F93" s="98"/>
      <c r="G93" s="98"/>
      <c r="H93" s="98"/>
      <c r="I93" s="98"/>
      <c r="J93" s="98"/>
      <c r="K93" s="104"/>
    </row>
    <row r="94" spans="3:11" ht="12.75">
      <c r="C94" s="98"/>
      <c r="D94" s="98"/>
      <c r="E94" s="98"/>
      <c r="F94" s="98"/>
      <c r="G94" s="98"/>
      <c r="H94" s="98"/>
      <c r="I94" s="98"/>
      <c r="J94" s="98"/>
      <c r="K94" s="104"/>
    </row>
    <row r="95" spans="3:11" ht="12.75">
      <c r="C95" s="98"/>
      <c r="D95" s="98"/>
      <c r="E95" s="98"/>
      <c r="F95" s="98"/>
      <c r="G95" s="98"/>
      <c r="H95" s="98"/>
      <c r="I95" s="98"/>
      <c r="J95" s="98"/>
      <c r="K95" s="104"/>
    </row>
    <row r="96" spans="3:11" ht="12.75">
      <c r="C96" s="98"/>
      <c r="D96" s="98"/>
      <c r="E96" s="98"/>
      <c r="F96" s="98"/>
      <c r="G96" s="98"/>
      <c r="H96" s="98"/>
      <c r="I96" s="98"/>
      <c r="J96" s="98"/>
      <c r="K96" s="104"/>
    </row>
    <row r="97" spans="3:11" ht="12.75">
      <c r="C97" s="98"/>
      <c r="D97" s="98"/>
      <c r="E97" s="98"/>
      <c r="F97" s="98"/>
      <c r="G97" s="98"/>
      <c r="H97" s="98"/>
      <c r="I97" s="98"/>
      <c r="J97" s="98"/>
      <c r="K97" s="104"/>
    </row>
    <row r="98" spans="3:11" ht="12.75">
      <c r="C98" s="98"/>
      <c r="D98" s="98"/>
      <c r="E98" s="98"/>
      <c r="F98" s="98"/>
      <c r="G98" s="98"/>
      <c r="H98" s="98"/>
      <c r="I98" s="98"/>
      <c r="J98" s="98"/>
      <c r="K98" s="104"/>
    </row>
    <row r="99" spans="3:11" ht="12.75">
      <c r="C99" s="98"/>
      <c r="D99" s="98"/>
      <c r="E99" s="98"/>
      <c r="F99" s="98"/>
      <c r="G99" s="98"/>
      <c r="H99" s="98"/>
      <c r="I99" s="98"/>
      <c r="J99" s="98"/>
      <c r="K99" s="104"/>
    </row>
    <row r="100" spans="3:11" ht="12.75">
      <c r="C100" s="98"/>
      <c r="D100" s="98"/>
      <c r="E100" s="98"/>
      <c r="F100" s="98"/>
      <c r="G100" s="98"/>
      <c r="H100" s="98"/>
      <c r="I100" s="98"/>
      <c r="J100" s="98"/>
      <c r="K100" s="104"/>
    </row>
    <row r="101" spans="3:11" ht="12.75">
      <c r="C101" s="98"/>
      <c r="D101" s="98"/>
      <c r="E101" s="98"/>
      <c r="F101" s="98"/>
      <c r="G101" s="98"/>
      <c r="H101" s="98"/>
      <c r="I101" s="98"/>
      <c r="J101" s="98"/>
      <c r="K101" s="104"/>
    </row>
    <row r="102" spans="3:11" ht="12.75">
      <c r="C102" s="98"/>
      <c r="D102" s="98"/>
      <c r="E102" s="98"/>
      <c r="F102" s="98"/>
      <c r="G102" s="98"/>
      <c r="H102" s="98"/>
      <c r="I102" s="98"/>
      <c r="J102" s="98"/>
      <c r="K102" s="104"/>
    </row>
    <row r="103" spans="3:11" ht="12.75">
      <c r="C103" s="98"/>
      <c r="D103" s="98"/>
      <c r="E103" s="98"/>
      <c r="F103" s="98"/>
      <c r="G103" s="98"/>
      <c r="H103" s="98"/>
      <c r="I103" s="98"/>
      <c r="J103" s="98"/>
      <c r="K103" s="104"/>
    </row>
    <row r="104" spans="3:11" ht="12.75">
      <c r="C104" s="98"/>
      <c r="D104" s="98"/>
      <c r="E104" s="98"/>
      <c r="F104" s="98"/>
      <c r="G104" s="98"/>
      <c r="H104" s="98"/>
      <c r="I104" s="98"/>
      <c r="J104" s="98"/>
      <c r="K104" s="104"/>
    </row>
    <row r="105" spans="3:11" ht="12.75">
      <c r="C105" s="98"/>
      <c r="D105" s="98"/>
      <c r="E105" s="98"/>
      <c r="F105" s="98"/>
      <c r="G105" s="98"/>
      <c r="H105" s="98"/>
      <c r="I105" s="98"/>
      <c r="J105" s="98"/>
      <c r="K105" s="104"/>
    </row>
    <row r="106" spans="3:11" ht="12.75">
      <c r="C106" s="98"/>
      <c r="D106" s="98"/>
      <c r="E106" s="98"/>
      <c r="F106" s="98"/>
      <c r="G106" s="98"/>
      <c r="H106" s="98"/>
      <c r="I106" s="98"/>
      <c r="J106" s="98"/>
      <c r="K106" s="104"/>
    </row>
    <row r="107" spans="3:11" ht="12.75">
      <c r="C107" s="98"/>
      <c r="D107" s="98"/>
      <c r="E107" s="98"/>
      <c r="F107" s="98"/>
      <c r="G107" s="98"/>
      <c r="H107" s="98"/>
      <c r="I107" s="98"/>
      <c r="J107" s="98"/>
      <c r="K107" s="104"/>
    </row>
    <row r="108" spans="3:11" ht="12.75">
      <c r="C108" s="98"/>
      <c r="D108" s="98"/>
      <c r="E108" s="98"/>
      <c r="F108" s="98"/>
      <c r="G108" s="98"/>
      <c r="H108" s="98"/>
      <c r="I108" s="98"/>
      <c r="J108" s="98"/>
      <c r="K108" s="104"/>
    </row>
    <row r="109" spans="3:11" ht="12.75">
      <c r="C109" s="98"/>
      <c r="D109" s="98"/>
      <c r="E109" s="98"/>
      <c r="F109" s="98"/>
      <c r="G109" s="98"/>
      <c r="H109" s="98"/>
      <c r="I109" s="98"/>
      <c r="J109" s="98"/>
      <c r="K109" s="104"/>
    </row>
    <row r="110" spans="3:11" ht="12.75">
      <c r="C110" s="98"/>
      <c r="D110" s="98"/>
      <c r="E110" s="98"/>
      <c r="F110" s="98"/>
      <c r="G110" s="98"/>
      <c r="H110" s="98"/>
      <c r="I110" s="98"/>
      <c r="J110" s="98"/>
      <c r="K110" s="104"/>
    </row>
    <row r="111" spans="3:11" ht="12.75">
      <c r="C111" s="98"/>
      <c r="D111" s="98"/>
      <c r="E111" s="98"/>
      <c r="F111" s="98"/>
      <c r="G111" s="98"/>
      <c r="H111" s="98"/>
      <c r="I111" s="98"/>
      <c r="J111" s="98"/>
      <c r="K111" s="104"/>
    </row>
    <row r="112" spans="3:11" ht="12.75">
      <c r="C112" s="98"/>
      <c r="D112" s="98"/>
      <c r="E112" s="98"/>
      <c r="F112" s="98"/>
      <c r="G112" s="98"/>
      <c r="H112" s="98"/>
      <c r="I112" s="98"/>
      <c r="J112" s="98"/>
      <c r="K112" s="104"/>
    </row>
    <row r="113" spans="3:11" ht="12.75">
      <c r="C113" s="98"/>
      <c r="D113" s="98"/>
      <c r="E113" s="98"/>
      <c r="F113" s="98"/>
      <c r="G113" s="98"/>
      <c r="H113" s="98"/>
      <c r="I113" s="98"/>
      <c r="J113" s="98"/>
      <c r="K113" s="104"/>
    </row>
    <row r="114" spans="3:11" ht="12.75">
      <c r="C114" s="98"/>
      <c r="D114" s="98"/>
      <c r="E114" s="98"/>
      <c r="F114" s="98"/>
      <c r="G114" s="98"/>
      <c r="H114" s="98"/>
      <c r="I114" s="98"/>
      <c r="J114" s="98"/>
      <c r="K114" s="10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01" customWidth="1"/>
    <col min="2" max="2" width="22.8515625" style="101" customWidth="1"/>
    <col min="3" max="10" width="9.140625" style="101" customWidth="1"/>
    <col min="11" max="11" width="11.57421875" style="101" customWidth="1"/>
    <col min="12" max="16384" width="9.140625" style="101" customWidth="1"/>
  </cols>
  <sheetData>
    <row r="1" spans="1:13" ht="12.75">
      <c r="A1" s="112" t="s">
        <v>2046</v>
      </c>
      <c r="C1" s="101" t="s">
        <v>119</v>
      </c>
      <c r="D1" s="100" t="s">
        <v>120</v>
      </c>
      <c r="E1" s="101" t="s">
        <v>121</v>
      </c>
      <c r="F1" s="100" t="s">
        <v>122</v>
      </c>
      <c r="G1" s="101" t="s">
        <v>123</v>
      </c>
      <c r="H1" s="100" t="s">
        <v>124</v>
      </c>
      <c r="I1" s="101" t="s">
        <v>125</v>
      </c>
      <c r="J1" s="100" t="s">
        <v>126</v>
      </c>
      <c r="K1" s="101" t="s">
        <v>127</v>
      </c>
      <c r="L1" s="101" t="s">
        <v>118</v>
      </c>
      <c r="M1" s="101" t="s">
        <v>130</v>
      </c>
    </row>
    <row r="2" spans="1:13" ht="12.75">
      <c r="A2" s="100" t="s">
        <v>128</v>
      </c>
      <c r="B2" s="101" t="s">
        <v>129</v>
      </c>
      <c r="D2" s="100" t="s">
        <v>320</v>
      </c>
      <c r="L2" s="101" t="s">
        <v>117</v>
      </c>
      <c r="M2" s="101" t="s">
        <v>131</v>
      </c>
    </row>
    <row r="3" spans="1:13" ht="12.75">
      <c r="A3" s="101">
        <v>1</v>
      </c>
      <c r="B3" s="101" t="s">
        <v>1694</v>
      </c>
      <c r="C3" s="102">
        <f>Data5!C646</f>
        <v>0.75</v>
      </c>
      <c r="D3" s="102">
        <f>Data5!F646</f>
        <v>0.2321578061280365</v>
      </c>
      <c r="E3" s="50">
        <f>C3/D3</f>
        <v>3.2305611967506715</v>
      </c>
      <c r="F3" s="50">
        <f>Data5!I646</f>
        <v>0.9590244979301539</v>
      </c>
      <c r="G3" s="50">
        <f>Data5!P646</f>
        <v>0.5011981727633334</v>
      </c>
      <c r="H3" s="50">
        <f>Data5!P646-Data5!S646</f>
        <v>0.127266802822522</v>
      </c>
      <c r="I3" s="50">
        <f>Data5!U646</f>
        <v>0</v>
      </c>
      <c r="J3" s="50">
        <f>Data5!W646</f>
        <v>0.4851873490546027</v>
      </c>
      <c r="K3" s="50">
        <f>Data5!AQ646</f>
        <v>0.09391780755648009</v>
      </c>
      <c r="L3" s="103">
        <v>0.5332512576680606</v>
      </c>
      <c r="M3" s="100">
        <f>Data5!M646</f>
        <v>0.33017296193780765</v>
      </c>
    </row>
    <row r="4" spans="1:13" ht="12.75">
      <c r="A4" s="101">
        <v>2</v>
      </c>
      <c r="B4" s="101" t="s">
        <v>1695</v>
      </c>
      <c r="C4" s="102">
        <f>Data5!C647</f>
        <v>0.75</v>
      </c>
      <c r="D4" s="102">
        <f>Data5!F647</f>
        <v>0.28518974496137445</v>
      </c>
      <c r="E4" s="50">
        <f aca="true" t="shared" si="0" ref="E4:E67">C4/D4</f>
        <v>2.629828082007572</v>
      </c>
      <c r="F4" s="50">
        <f>Data5!I647</f>
        <v>-0.07919794241013012</v>
      </c>
      <c r="G4" s="50">
        <f>Data5!P647</f>
        <v>0.45597594361144766</v>
      </c>
      <c r="H4" s="50">
        <f>Data5!P647-Data5!S647</f>
        <v>0.13230632692564992</v>
      </c>
      <c r="I4" s="50">
        <f>Data5!U647</f>
        <v>0.375</v>
      </c>
      <c r="J4" s="50">
        <f>Data5!W647</f>
        <v>0.44968386348108064</v>
      </c>
      <c r="K4" s="50">
        <f>Data5!AQ647</f>
        <v>0.060445519320658954</v>
      </c>
      <c r="L4" s="103">
        <v>0.590044949504777</v>
      </c>
      <c r="M4" s="100">
        <f>Data5!M647</f>
        <v>0.36913635785944404</v>
      </c>
    </row>
    <row r="5" spans="1:13" ht="12.75">
      <c r="A5" s="101">
        <v>3</v>
      </c>
      <c r="B5" s="101" t="s">
        <v>1696</v>
      </c>
      <c r="C5" s="102">
        <f>Data5!C648</f>
        <v>0.875</v>
      </c>
      <c r="D5" s="102">
        <f>Data5!F648</f>
        <v>0.2879777321962439</v>
      </c>
      <c r="E5" s="50">
        <f t="shared" si="0"/>
        <v>3.0384293720450817</v>
      </c>
      <c r="F5" s="50">
        <f>Data5!I648</f>
        <v>0.5817100019583803</v>
      </c>
      <c r="G5" s="50">
        <f>Data5!P648</f>
        <v>0.4357134477769522</v>
      </c>
      <c r="H5" s="50">
        <f>Data5!P648-Data5!S648</f>
        <v>0.1165855823603763</v>
      </c>
      <c r="I5" s="50">
        <f>Data5!U648</f>
        <v>0.5</v>
      </c>
      <c r="J5" s="50">
        <f>Data5!W648</f>
        <v>0.48115260921469993</v>
      </c>
      <c r="K5" s="50">
        <f>Data5!AQ648</f>
        <v>0.050047090915390696</v>
      </c>
      <c r="L5" s="103">
        <v>0.5345255751388266</v>
      </c>
      <c r="M5" s="100">
        <f>Data5!M648</f>
        <v>0.356166036159482</v>
      </c>
    </row>
    <row r="6" spans="1:13" ht="12.75">
      <c r="A6" s="101">
        <v>4</v>
      </c>
      <c r="B6" s="101" t="s">
        <v>1697</v>
      </c>
      <c r="C6" s="102">
        <f>Data5!C649</f>
        <v>0.875</v>
      </c>
      <c r="D6" s="102">
        <f>Data5!F649</f>
        <v>0.2871184147956448</v>
      </c>
      <c r="E6" s="50">
        <f t="shared" si="0"/>
        <v>3.0475230946882217</v>
      </c>
      <c r="F6" s="50">
        <f>Data5!I649</f>
        <v>0.5095368093704975</v>
      </c>
      <c r="G6" s="50">
        <f>Data5!P649</f>
        <v>0.49425478988539895</v>
      </c>
      <c r="H6" s="50">
        <f>Data5!P649-Data5!S649</f>
        <v>0.0983508148624046</v>
      </c>
      <c r="I6" s="50">
        <f>Data5!U649</f>
        <v>0.5</v>
      </c>
      <c r="J6" s="50">
        <f>Data5!W649</f>
        <v>0.41173187287411783</v>
      </c>
      <c r="K6" s="50">
        <f>Data5!AQ649</f>
        <v>0.07479640229557817</v>
      </c>
      <c r="L6" s="103">
        <v>0.6619660263761468</v>
      </c>
      <c r="M6" s="100">
        <f>Data5!M649</f>
        <v>0.34476151627055024</v>
      </c>
    </row>
    <row r="7" spans="1:13" ht="12.75">
      <c r="A7" s="101">
        <v>5</v>
      </c>
      <c r="B7" s="101" t="s">
        <v>1698</v>
      </c>
      <c r="C7" s="102">
        <f>Data5!C650</f>
        <v>0.75</v>
      </c>
      <c r="D7" s="102">
        <f>Data5!F650</f>
        <v>0.3067800979633926</v>
      </c>
      <c r="E7" s="50">
        <f t="shared" si="0"/>
        <v>2.444747899159664</v>
      </c>
      <c r="F7" s="50">
        <f>Data5!I650</f>
        <v>0.38455192010914896</v>
      </c>
      <c r="G7" s="50">
        <f>Data5!P650</f>
        <v>0.4263886410058104</v>
      </c>
      <c r="H7" s="50">
        <f>Data5!P650-Data5!S650</f>
        <v>0.13348949960367995</v>
      </c>
      <c r="I7" s="50">
        <f>Data5!U650</f>
        <v>0.125</v>
      </c>
      <c r="J7" s="50">
        <f>Data5!W650</f>
        <v>0.4318680748820245</v>
      </c>
      <c r="K7" s="50">
        <f>Data5!AQ650</f>
        <v>0.05906380183575046</v>
      </c>
      <c r="L7" s="103">
        <v>0.5270557820423585</v>
      </c>
      <c r="M7" s="100">
        <f>Data5!M650</f>
        <v>0.36404303650066017</v>
      </c>
    </row>
    <row r="8" spans="1:13" ht="12.75">
      <c r="A8" s="101">
        <v>6</v>
      </c>
      <c r="B8" s="101" t="s">
        <v>1699</v>
      </c>
      <c r="C8" s="102">
        <f>Data5!C651</f>
        <v>0.2857142857142857</v>
      </c>
      <c r="D8" s="102">
        <f>Data5!F651</f>
        <v>0.18862738225802322</v>
      </c>
      <c r="E8" s="50">
        <f t="shared" si="0"/>
        <v>1.514702066550748</v>
      </c>
      <c r="F8" s="50">
        <f>Data5!I651</f>
        <v>0.26252486047820867</v>
      </c>
      <c r="G8" s="50">
        <f>Data5!P651</f>
        <v>0.39585011095380895</v>
      </c>
      <c r="H8" s="50">
        <f>Data5!P651-Data5!S651</f>
        <v>0.121119384069589</v>
      </c>
      <c r="I8" s="50">
        <f>Data5!U651</f>
        <v>0.2857142857142857</v>
      </c>
      <c r="J8" s="50">
        <f>Data5!W651</f>
        <v>0.49408628258736953</v>
      </c>
      <c r="K8" s="50">
        <f>Data5!AQ651</f>
        <v>0.053386646726911145</v>
      </c>
      <c r="L8" s="103">
        <v>0.4619223178043421</v>
      </c>
      <c r="M8" s="100">
        <f>Data5!M651</f>
        <v>0.22817400311129296</v>
      </c>
    </row>
    <row r="9" spans="1:13" ht="12.75">
      <c r="A9" s="101">
        <v>7</v>
      </c>
      <c r="B9" s="101" t="s">
        <v>1700</v>
      </c>
      <c r="C9" s="102">
        <f>Data5!C652</f>
        <v>0.5</v>
      </c>
      <c r="D9" s="102">
        <f>Data5!F652</f>
        <v>0.23296900284451544</v>
      </c>
      <c r="E9" s="50">
        <f t="shared" si="0"/>
        <v>2.14620826760246</v>
      </c>
      <c r="F9" s="50">
        <f>Data5!I652</f>
        <v>0.4439098699974715</v>
      </c>
      <c r="G9" s="50">
        <f>Data5!P652</f>
        <v>0.396417073092984</v>
      </c>
      <c r="H9" s="50">
        <f>Data5!P652-Data5!S652</f>
        <v>0.12882253576812663</v>
      </c>
      <c r="I9" s="50">
        <f>Data5!U652</f>
        <v>0.125</v>
      </c>
      <c r="J9" s="50">
        <f>Data5!W652</f>
        <v>0.5079078581525032</v>
      </c>
      <c r="K9" s="50">
        <f>Data5!AQ652</f>
        <v>0.06104397396666615</v>
      </c>
      <c r="L9" s="103">
        <v>0.5422717257412516</v>
      </c>
      <c r="M9" s="100">
        <f>Data5!M652</f>
        <v>0.29372053730618797</v>
      </c>
    </row>
    <row r="10" spans="1:13" ht="12.75">
      <c r="A10" s="101">
        <v>8</v>
      </c>
      <c r="B10" s="101" t="s">
        <v>1701</v>
      </c>
      <c r="C10" s="102">
        <f>Data5!C653</f>
        <v>0.875</v>
      </c>
      <c r="D10" s="102">
        <f>Data5!F653</f>
        <v>0.27239026193075644</v>
      </c>
      <c r="E10" s="50">
        <f t="shared" si="0"/>
        <v>3.2123027959877337</v>
      </c>
      <c r="F10" s="50">
        <f>Data5!I653</f>
        <v>0.8437245973177911</v>
      </c>
      <c r="G10" s="50">
        <f>Data5!P653</f>
        <v>0.5086747710392189</v>
      </c>
      <c r="H10" s="50">
        <f>Data5!P653-Data5!S653</f>
        <v>0.11924931658042848</v>
      </c>
      <c r="I10" s="50">
        <f>Data5!U653</f>
        <v>0</v>
      </c>
      <c r="J10" s="50">
        <f>Data5!W653</f>
        <v>0.40863508145760175</v>
      </c>
      <c r="K10" s="50">
        <f>Data5!AQ653</f>
        <v>0.09454790551301978</v>
      </c>
      <c r="L10" s="103">
        <v>0.637905604719764</v>
      </c>
      <c r="M10" s="100">
        <f>Data5!M653</f>
        <v>0.3694199332288669</v>
      </c>
    </row>
    <row r="11" spans="1:13" ht="12.75">
      <c r="A11" s="101">
        <v>9</v>
      </c>
      <c r="B11" s="101" t="s">
        <v>1702</v>
      </c>
      <c r="C11" s="102">
        <f>Data5!C654</f>
        <v>0.7142857142857143</v>
      </c>
      <c r="D11" s="102">
        <f>Data5!F654</f>
        <v>0.22548861592752198</v>
      </c>
      <c r="E11" s="50">
        <f t="shared" si="0"/>
        <v>3.1677240615788103</v>
      </c>
      <c r="F11" s="50">
        <f>Data5!I654</f>
        <v>0.781495120298831</v>
      </c>
      <c r="G11" s="50">
        <f>Data5!P654</f>
        <v>0.3935500152692477</v>
      </c>
      <c r="H11" s="50">
        <f>Data5!P654-Data5!S654</f>
        <v>0.1324924963270654</v>
      </c>
      <c r="I11" s="50">
        <f>Data5!U654</f>
        <v>0.42857142857142855</v>
      </c>
      <c r="J11" s="50">
        <f>Data5!W654</f>
        <v>0.47731349859946914</v>
      </c>
      <c r="K11" s="50">
        <f>Data5!AQ654</f>
        <v>0.07372382341172008</v>
      </c>
      <c r="L11" s="103">
        <v>0.49375451636213485</v>
      </c>
      <c r="M11" s="100">
        <f>Data5!M654</f>
        <v>0.2993366235439964</v>
      </c>
    </row>
    <row r="12" spans="1:13" ht="12.75">
      <c r="A12" s="101">
        <v>10</v>
      </c>
      <c r="B12" s="101" t="s">
        <v>1703</v>
      </c>
      <c r="C12" s="102">
        <f>Data5!C655</f>
        <v>0.7142857142857143</v>
      </c>
      <c r="D12" s="102">
        <f>Data5!F655</f>
        <v>0.2535676736921042</v>
      </c>
      <c r="E12" s="50">
        <f t="shared" si="0"/>
        <v>2.816943121673464</v>
      </c>
      <c r="F12" s="50">
        <f>Data5!I655</f>
        <v>0.7268238157304223</v>
      </c>
      <c r="G12" s="50">
        <f>Data5!P655</f>
        <v>0.43209455512889594</v>
      </c>
      <c r="H12" s="50">
        <f>Data5!P655-Data5!S655</f>
        <v>0.13799849489159755</v>
      </c>
      <c r="I12" s="50">
        <f>Data5!U655</f>
        <v>0.2857142857142857</v>
      </c>
      <c r="J12" s="50">
        <f>Data5!W655</f>
        <v>0.48481631271793474</v>
      </c>
      <c r="K12" s="50">
        <f>Data5!AQ655</f>
        <v>0.07284264428543465</v>
      </c>
      <c r="L12" s="103">
        <v>0.5400475511174513</v>
      </c>
      <c r="M12" s="100">
        <f>Data5!M655</f>
        <v>0.3417439914815942</v>
      </c>
    </row>
    <row r="13" spans="1:13" ht="12.75">
      <c r="A13" s="101">
        <v>11</v>
      </c>
      <c r="B13" s="101" t="s">
        <v>1704</v>
      </c>
      <c r="C13" s="102">
        <f>Data5!C656</f>
        <v>0.75</v>
      </c>
      <c r="D13" s="102">
        <f>Data5!F656</f>
        <v>0.23900960844545704</v>
      </c>
      <c r="E13" s="50">
        <f t="shared" si="0"/>
        <v>3.1379491597767837</v>
      </c>
      <c r="F13" s="50">
        <f>Data5!I656</f>
        <v>0.8185277306577614</v>
      </c>
      <c r="G13" s="50">
        <f>Data5!P656</f>
        <v>0.49510887430430395</v>
      </c>
      <c r="H13" s="50">
        <f>Data5!P656-Data5!S656</f>
        <v>0.15038379969736093</v>
      </c>
      <c r="I13" s="50">
        <f>Data5!U656</f>
        <v>0.125</v>
      </c>
      <c r="J13" s="50">
        <f>Data5!W656</f>
        <v>0.4286478679298939</v>
      </c>
      <c r="K13" s="50">
        <f>Data5!AQ656</f>
        <v>0.04530181252151527</v>
      </c>
      <c r="L13" s="103">
        <v>0.5443187917599808</v>
      </c>
      <c r="M13" s="100">
        <f>Data5!M656</f>
        <v>0.3233565020069983</v>
      </c>
    </row>
    <row r="14" spans="1:13" ht="12.75">
      <c r="A14" s="101">
        <v>12</v>
      </c>
      <c r="B14" s="101" t="s">
        <v>1705</v>
      </c>
      <c r="C14" s="102">
        <f>Data5!C657</f>
        <v>1</v>
      </c>
      <c r="D14" s="102">
        <f>Data5!F657</f>
        <v>0.2865981340146174</v>
      </c>
      <c r="E14" s="50">
        <f t="shared" si="0"/>
        <v>3.48920624845728</v>
      </c>
      <c r="F14" s="50">
        <f>Data5!I657</f>
        <v>0.9003266092657265</v>
      </c>
      <c r="G14" s="50">
        <f>Data5!P657</f>
        <v>0.4644266218226505</v>
      </c>
      <c r="H14" s="50">
        <f>Data5!P657-Data5!S657</f>
        <v>0.1460382336990993</v>
      </c>
      <c r="I14" s="50">
        <f>Data5!U657</f>
        <v>0.2857142857142857</v>
      </c>
      <c r="J14" s="50">
        <f>Data5!W657</f>
        <v>0.4648760642473281</v>
      </c>
      <c r="K14" s="50">
        <f>Data5!AQ657</f>
        <v>0.10401912410396195</v>
      </c>
      <c r="L14" s="103">
        <v>0.6273383489223261</v>
      </c>
      <c r="M14" s="100">
        <f>Data5!M657</f>
        <v>0.3862674744942089</v>
      </c>
    </row>
    <row r="15" spans="1:13" ht="12.75">
      <c r="A15" s="101">
        <v>13</v>
      </c>
      <c r="B15" s="101" t="s">
        <v>1706</v>
      </c>
      <c r="C15" s="102">
        <f>Data5!C658</f>
        <v>1</v>
      </c>
      <c r="D15" s="102">
        <f>Data5!F658</f>
        <v>0.30915946924095167</v>
      </c>
      <c r="E15" s="50">
        <f t="shared" si="0"/>
        <v>3.234576648922318</v>
      </c>
      <c r="F15" s="50">
        <f>Data5!I658</f>
        <v>0.8328436938634991</v>
      </c>
      <c r="G15" s="50">
        <f>Data5!P658</f>
        <v>0.46847518175333225</v>
      </c>
      <c r="H15" s="50">
        <f>Data5!P658-Data5!S658</f>
        <v>0.15753427835666012</v>
      </c>
      <c r="I15" s="50">
        <f>Data5!U658</f>
        <v>0.125</v>
      </c>
      <c r="J15" s="50">
        <f>Data5!W658</f>
        <v>0.41835365230776816</v>
      </c>
      <c r="K15" s="50">
        <f>Data5!AQ658</f>
        <v>0.04335365230776818</v>
      </c>
      <c r="L15" s="103">
        <v>0.5885036496350364</v>
      </c>
      <c r="M15" s="100">
        <f>Data5!M658</f>
        <v>0.4163660234971917</v>
      </c>
    </row>
    <row r="16" spans="1:13" ht="12.75">
      <c r="A16" s="101">
        <v>14</v>
      </c>
      <c r="B16" s="101" t="s">
        <v>1707</v>
      </c>
      <c r="C16" s="102">
        <f>Data5!C659</f>
        <v>1</v>
      </c>
      <c r="D16" s="102">
        <f>Data5!F659</f>
        <v>0.3292897561787468</v>
      </c>
      <c r="E16" s="50">
        <f t="shared" si="0"/>
        <v>3.0368390793704947</v>
      </c>
      <c r="F16" s="50">
        <f>Data5!I659</f>
        <v>0.9311455682407175</v>
      </c>
      <c r="G16" s="50">
        <f>Data5!P659</f>
        <v>0.4814491969709578</v>
      </c>
      <c r="H16" s="50">
        <f>Data5!P659-Data5!S659</f>
        <v>0.15779775330979073</v>
      </c>
      <c r="I16" s="50">
        <f>Data5!U659</f>
        <v>0.2857142857142857</v>
      </c>
      <c r="J16" s="50">
        <f>Data5!W659</f>
        <v>0.36498072270788784</v>
      </c>
      <c r="K16" s="50">
        <f>Data5!AQ659</f>
        <v>0.07926643699360214</v>
      </c>
      <c r="L16" s="103">
        <v>0.6031182266907091</v>
      </c>
      <c r="M16" s="100">
        <f>Data5!M659</f>
        <v>0.47490292139593737</v>
      </c>
    </row>
    <row r="17" spans="1:13" ht="12.75">
      <c r="A17" s="101">
        <v>15</v>
      </c>
      <c r="B17" s="101" t="s">
        <v>1708</v>
      </c>
      <c r="C17" s="102">
        <f>Data5!C660</f>
        <v>0.875</v>
      </c>
      <c r="D17" s="102">
        <f>Data5!F660</f>
        <v>0.281557255127901</v>
      </c>
      <c r="E17" s="50">
        <f t="shared" si="0"/>
        <v>3.1077160473187595</v>
      </c>
      <c r="F17" s="50">
        <f>Data5!I660</f>
        <v>0.8276626754770406</v>
      </c>
      <c r="G17" s="50">
        <f>Data5!P660</f>
        <v>0.5193687230989956</v>
      </c>
      <c r="H17" s="50">
        <f>Data5!P660-Data5!S660</f>
        <v>0.16127771801403412</v>
      </c>
      <c r="I17" s="50">
        <f>Data5!U660</f>
        <v>0.75</v>
      </c>
      <c r="J17" s="50">
        <f>Data5!W660</f>
        <v>0.3703372899283112</v>
      </c>
      <c r="K17" s="50">
        <f>Data5!AQ660</f>
        <v>0.0870499862890273</v>
      </c>
      <c r="L17" s="103">
        <v>0.6243761996161228</v>
      </c>
      <c r="M17" s="100">
        <f>Data5!M660</f>
        <v>0.38376294643191466</v>
      </c>
    </row>
    <row r="18" spans="1:13" ht="12.75">
      <c r="A18" s="101">
        <v>16</v>
      </c>
      <c r="B18" s="101" t="s">
        <v>1709</v>
      </c>
      <c r="C18" s="102">
        <f>Data5!C661</f>
        <v>0.8571428571428571</v>
      </c>
      <c r="D18" s="102">
        <f>Data5!F661</f>
        <v>0.2921375368131464</v>
      </c>
      <c r="E18" s="50">
        <f t="shared" si="0"/>
        <v>2.934038763019669</v>
      </c>
      <c r="F18" s="50">
        <f>Data5!I661</f>
        <v>0.512064079035933</v>
      </c>
      <c r="G18" s="50">
        <f>Data5!P661</f>
        <v>0.4628680478609918</v>
      </c>
      <c r="H18" s="50">
        <f>Data5!P661-Data5!S661</f>
        <v>0.1048074433640297</v>
      </c>
      <c r="I18" s="50">
        <f>Data5!U661</f>
        <v>0.42857142857142855</v>
      </c>
      <c r="J18" s="50">
        <f>Data5!W661</f>
        <v>0.38785954426596936</v>
      </c>
      <c r="K18" s="50">
        <f>Data5!AQ661</f>
        <v>0.07151632661531801</v>
      </c>
      <c r="L18" s="103">
        <v>0.6082109633274391</v>
      </c>
      <c r="M18" s="100">
        <f>Data5!M661</f>
        <v>0.3539024841221722</v>
      </c>
    </row>
    <row r="19" spans="1:13" ht="12.75">
      <c r="A19" s="101">
        <v>17</v>
      </c>
      <c r="B19" s="101" t="s">
        <v>1710</v>
      </c>
      <c r="C19" s="102">
        <f>Data5!C662</f>
        <v>1</v>
      </c>
      <c r="D19" s="102">
        <f>Data5!F662</f>
        <v>0.3240328882653321</v>
      </c>
      <c r="E19" s="50">
        <f t="shared" si="0"/>
        <v>3.0861064917001784</v>
      </c>
      <c r="F19" s="50">
        <f>Data5!I662</f>
        <v>0.81616827148373</v>
      </c>
      <c r="G19" s="50">
        <f>Data5!P662</f>
        <v>0.4868419505657079</v>
      </c>
      <c r="H19" s="50">
        <f>Data5!P662-Data5!S662</f>
        <v>0.1282558190154095</v>
      </c>
      <c r="I19" s="50">
        <f>Data5!U662</f>
        <v>0.375</v>
      </c>
      <c r="J19" s="50">
        <f>Data5!W662</f>
        <v>0.3685514850199708</v>
      </c>
      <c r="K19" s="50">
        <f>Data5!AQ662</f>
        <v>0.057536409527955336</v>
      </c>
      <c r="L19" s="103">
        <v>0.6608698554691412</v>
      </c>
      <c r="M19" s="100">
        <f>Data5!M662</f>
        <v>0.4405406240107476</v>
      </c>
    </row>
    <row r="20" spans="1:13" ht="12.75">
      <c r="A20" s="101">
        <v>18</v>
      </c>
      <c r="B20" s="101" t="s">
        <v>1711</v>
      </c>
      <c r="C20" s="102">
        <f>Data5!C663</f>
        <v>0.75</v>
      </c>
      <c r="D20" s="102">
        <f>Data5!F663</f>
        <v>0.30857051068487934</v>
      </c>
      <c r="E20" s="50">
        <f t="shared" si="0"/>
        <v>2.430562785586211</v>
      </c>
      <c r="F20" s="50">
        <f>Data5!I663</f>
        <v>0.5425780570738183</v>
      </c>
      <c r="G20" s="50">
        <f>Data5!P663</f>
        <v>0.3983310329509939</v>
      </c>
      <c r="H20" s="50">
        <f>Data5!P663-Data5!S663</f>
        <v>0.11230405417616018</v>
      </c>
      <c r="I20" s="50">
        <f>Data5!U663</f>
        <v>0.25</v>
      </c>
      <c r="J20" s="50">
        <f>Data5!W663</f>
        <v>0.4385431773236651</v>
      </c>
      <c r="K20" s="50">
        <f>Data5!AQ663</f>
        <v>0.03616348055372445</v>
      </c>
      <c r="L20" s="103">
        <v>0.5534794900117949</v>
      </c>
      <c r="M20" s="100">
        <f>Data5!M663</f>
        <v>0.39724897594428665</v>
      </c>
    </row>
    <row r="21" spans="1:13" ht="12.75">
      <c r="A21" s="101">
        <v>19</v>
      </c>
      <c r="B21" s="101" t="s">
        <v>1712</v>
      </c>
      <c r="C21" s="102">
        <f>Data5!C664</f>
        <v>1</v>
      </c>
      <c r="D21" s="102">
        <f>Data5!F664</f>
        <v>0.3324151016949827</v>
      </c>
      <c r="E21" s="50">
        <f t="shared" si="0"/>
        <v>3.0082869126613256</v>
      </c>
      <c r="F21" s="50">
        <f>Data5!I664</f>
        <v>0.7608585583835485</v>
      </c>
      <c r="G21" s="50">
        <f>Data5!P664</f>
        <v>0.4989518236677023</v>
      </c>
      <c r="H21" s="50">
        <f>Data5!P664-Data5!S664</f>
        <v>0.1255523320987959</v>
      </c>
      <c r="I21" s="50">
        <f>Data5!U664</f>
        <v>0.375</v>
      </c>
      <c r="J21" s="50">
        <f>Data5!W664</f>
        <v>0.33656059956493434</v>
      </c>
      <c r="K21" s="50">
        <f>Data5!AQ664</f>
        <v>0.0625</v>
      </c>
      <c r="L21" s="103">
        <v>0.6562848021382434</v>
      </c>
      <c r="M21" s="100">
        <f>Data5!M664</f>
        <v>0.44495300510763347</v>
      </c>
    </row>
    <row r="22" spans="1:13" ht="12.75">
      <c r="A22" s="101">
        <v>20</v>
      </c>
      <c r="B22" s="101" t="s">
        <v>1713</v>
      </c>
      <c r="C22" s="102">
        <f>Data5!C665</f>
        <v>1</v>
      </c>
      <c r="D22" s="102">
        <f>Data5!F665</f>
        <v>0.29265222760520565</v>
      </c>
      <c r="E22" s="50">
        <f t="shared" si="0"/>
        <v>3.4170250750628908</v>
      </c>
      <c r="F22" s="50">
        <f>Data5!I665</f>
        <v>0.7533607998662997</v>
      </c>
      <c r="G22" s="50">
        <f>Data5!P665</f>
        <v>0.47538670403090466</v>
      </c>
      <c r="H22" s="50">
        <f>Data5!P665-Data5!S665</f>
        <v>0.12494201259011228</v>
      </c>
      <c r="I22" s="50">
        <f>Data5!U665</f>
        <v>0.375</v>
      </c>
      <c r="J22" s="50">
        <f>Data5!W665</f>
        <v>0.4421562894920497</v>
      </c>
      <c r="K22" s="50">
        <f>Data5!AQ665</f>
        <v>0.08231769998302431</v>
      </c>
      <c r="L22" s="103">
        <v>0.641793893129771</v>
      </c>
      <c r="M22" s="100">
        <f>Data5!M665</f>
        <v>0.37542268720264876</v>
      </c>
    </row>
    <row r="23" spans="1:13" ht="12.75">
      <c r="A23" s="101">
        <v>21</v>
      </c>
      <c r="B23" s="101" t="s">
        <v>1714</v>
      </c>
      <c r="C23" s="102">
        <f>Data5!C666</f>
        <v>0.75</v>
      </c>
      <c r="D23" s="102">
        <f>Data5!F666</f>
        <v>0.2629333788150127</v>
      </c>
      <c r="E23" s="50">
        <f t="shared" si="0"/>
        <v>2.852433583670881</v>
      </c>
      <c r="F23" s="50">
        <f>Data5!I666</f>
        <v>0.6467923054617386</v>
      </c>
      <c r="G23" s="50">
        <f>Data5!P666</f>
        <v>0.4675080777357704</v>
      </c>
      <c r="H23" s="50">
        <f>Data5!P666-Data5!S666</f>
        <v>0.12202951308355803</v>
      </c>
      <c r="I23" s="50">
        <f>Data5!U666</f>
        <v>0</v>
      </c>
      <c r="J23" s="50">
        <f>Data5!W666</f>
        <v>0.456852249918146</v>
      </c>
      <c r="K23" s="50">
        <f>Data5!AQ666</f>
        <v>0.04856257206713454</v>
      </c>
      <c r="L23" s="103">
        <v>0.6672732044440557</v>
      </c>
      <c r="M23" s="100">
        <f>Data5!M666</f>
        <v>0.34003716171333087</v>
      </c>
    </row>
    <row r="24" spans="1:13" ht="12.75">
      <c r="A24" s="101">
        <v>22</v>
      </c>
      <c r="B24" s="101" t="s">
        <v>1715</v>
      </c>
      <c r="C24" s="102">
        <f>Data5!C667</f>
        <v>0.7142857142857143</v>
      </c>
      <c r="D24" s="102">
        <f>Data5!F667</f>
        <v>0.27118790563134915</v>
      </c>
      <c r="E24" s="50">
        <f t="shared" si="0"/>
        <v>2.6339143429822016</v>
      </c>
      <c r="F24" s="50">
        <f>Data5!I667</f>
        <v>0.636158556903059</v>
      </c>
      <c r="G24" s="50">
        <f>Data5!P667</f>
        <v>0.42289571084763145</v>
      </c>
      <c r="H24" s="50">
        <f>Data5!P667-Data5!S667</f>
        <v>0.1387017289425012</v>
      </c>
      <c r="I24" s="50">
        <f>Data5!U667</f>
        <v>0.42857142857142855</v>
      </c>
      <c r="J24" s="50">
        <f>Data5!W667</f>
        <v>0.48567044860764885</v>
      </c>
      <c r="K24" s="50">
        <f>Data5!AQ667</f>
        <v>0.07142857142857147</v>
      </c>
      <c r="L24" s="103">
        <v>0.5550977140219193</v>
      </c>
      <c r="M24" s="100">
        <f>Data5!M667</f>
        <v>0.35754405982104226</v>
      </c>
    </row>
    <row r="25" spans="1:13" ht="12.75">
      <c r="A25" s="101">
        <v>23</v>
      </c>
      <c r="B25" s="101" t="s">
        <v>1716</v>
      </c>
      <c r="C25" s="102">
        <f>Data5!C668</f>
        <v>1</v>
      </c>
      <c r="D25" s="102">
        <f>Data5!F668</f>
        <v>0.30518896161302217</v>
      </c>
      <c r="E25" s="50">
        <f t="shared" si="0"/>
        <v>3.2766584830417105</v>
      </c>
      <c r="F25" s="50">
        <f>Data5!I668</f>
        <v>0.6906318358063737</v>
      </c>
      <c r="G25" s="50">
        <f>Data5!P668</f>
        <v>0.434663246738316</v>
      </c>
      <c r="H25" s="50">
        <f>Data5!P668-Data5!S668</f>
        <v>0.1356130596717391</v>
      </c>
      <c r="I25" s="50">
        <f>Data5!U668</f>
        <v>0.375</v>
      </c>
      <c r="J25" s="50">
        <f>Data5!W668</f>
        <v>0.4601643005655502</v>
      </c>
      <c r="K25" s="50">
        <f>Data5!AQ668</f>
        <v>0.07669638756140235</v>
      </c>
      <c r="L25" s="103">
        <v>0.6174400392504671</v>
      </c>
      <c r="M25" s="100">
        <f>Data5!M668</f>
        <v>0.3866936178206352</v>
      </c>
    </row>
    <row r="26" spans="1:13" ht="12.75">
      <c r="A26" s="101">
        <v>24</v>
      </c>
      <c r="B26" s="101" t="s">
        <v>1717</v>
      </c>
      <c r="C26" s="102">
        <f>Data5!C669</f>
        <v>1</v>
      </c>
      <c r="D26" s="102">
        <f>Data5!F669</f>
        <v>0.2973618867952666</v>
      </c>
      <c r="E26" s="50">
        <f t="shared" si="0"/>
        <v>3.362905753582668</v>
      </c>
      <c r="F26" s="50">
        <f>Data5!I669</f>
        <v>0.6968728068352061</v>
      </c>
      <c r="G26" s="50">
        <f>Data5!P669</f>
        <v>0.44032741534997133</v>
      </c>
      <c r="H26" s="50">
        <f>Data5!P669-Data5!S669</f>
        <v>0.11886598413632032</v>
      </c>
      <c r="I26" s="50">
        <f>Data5!U669</f>
        <v>0.625</v>
      </c>
      <c r="J26" s="50">
        <f>Data5!W669</f>
        <v>0.4686859872165951</v>
      </c>
      <c r="K26" s="50">
        <f>Data5!AQ669</f>
        <v>0.0625</v>
      </c>
      <c r="L26" s="103">
        <v>0.5980591248090574</v>
      </c>
      <c r="M26" s="100">
        <f>Data5!M669</f>
        <v>0.3750891380468466</v>
      </c>
    </row>
    <row r="27" spans="1:13" ht="12.75">
      <c r="A27" s="101">
        <v>25</v>
      </c>
      <c r="B27" s="101" t="s">
        <v>1718</v>
      </c>
      <c r="C27" s="102">
        <f>Data5!C670</f>
        <v>1</v>
      </c>
      <c r="D27" s="102">
        <f>Data5!F670</f>
        <v>0.29847006730362635</v>
      </c>
      <c r="E27" s="50">
        <f t="shared" si="0"/>
        <v>3.350419722265564</v>
      </c>
      <c r="F27" s="50">
        <f>Data5!I670</f>
        <v>0.8415008225233631</v>
      </c>
      <c r="G27" s="50">
        <f>Data5!P670</f>
        <v>0.441918255805939</v>
      </c>
      <c r="H27" s="50">
        <f>Data5!P670-Data5!S670</f>
        <v>0.14208680847770627</v>
      </c>
      <c r="I27" s="50">
        <f>Data5!U670</f>
        <v>0.5</v>
      </c>
      <c r="J27" s="50">
        <f>Data5!W670</f>
        <v>0.4651857538636136</v>
      </c>
      <c r="K27" s="50">
        <f>Data5!AQ670</f>
        <v>0.0625</v>
      </c>
      <c r="L27" s="103">
        <v>0.5881076463049979</v>
      </c>
      <c r="M27" s="100">
        <f>Data5!M670</f>
        <v>0.3985780489368361</v>
      </c>
    </row>
    <row r="28" spans="1:13" ht="12.75">
      <c r="A28" s="101">
        <v>26</v>
      </c>
      <c r="B28" s="101" t="s">
        <v>1719</v>
      </c>
      <c r="C28" s="102">
        <f>Data5!C671</f>
        <v>1</v>
      </c>
      <c r="D28" s="102">
        <f>Data5!F671</f>
        <v>0.2789889260607249</v>
      </c>
      <c r="E28" s="50">
        <f t="shared" si="0"/>
        <v>3.584371659907173</v>
      </c>
      <c r="F28" s="50">
        <f>Data5!I671</f>
        <v>0.7122492427668963</v>
      </c>
      <c r="G28" s="50">
        <f>Data5!P671</f>
        <v>0.4165002103680828</v>
      </c>
      <c r="H28" s="50">
        <f>Data5!P671-Data5!S671</f>
        <v>0.11876529836180949</v>
      </c>
      <c r="I28" s="50">
        <f>Data5!U671</f>
        <v>0.42857142857142855</v>
      </c>
      <c r="J28" s="50">
        <f>Data5!W671</f>
        <v>0.5218697058370553</v>
      </c>
      <c r="K28" s="50">
        <f>Data5!AQ671</f>
        <v>0.08733081180332067</v>
      </c>
      <c r="L28" s="103">
        <v>0.6551141726416188</v>
      </c>
      <c r="M28" s="100">
        <f>Data5!M671</f>
        <v>0.3481745743260077</v>
      </c>
    </row>
    <row r="29" spans="1:13" ht="12.75">
      <c r="A29" s="101">
        <v>27</v>
      </c>
      <c r="B29" s="101" t="s">
        <v>1720</v>
      </c>
      <c r="C29" s="102">
        <f>Data5!C672</f>
        <v>0.625</v>
      </c>
      <c r="D29" s="102">
        <f>Data5!F672</f>
        <v>0.26692178820209855</v>
      </c>
      <c r="E29" s="50">
        <f t="shared" si="0"/>
        <v>2.3415098640309733</v>
      </c>
      <c r="F29" s="50">
        <f>Data5!I672</f>
        <v>0.45219744516950366</v>
      </c>
      <c r="G29" s="50">
        <f>Data5!P672</f>
        <v>0.3875813420333304</v>
      </c>
      <c r="H29" s="50">
        <f>Data5!P672-Data5!S672</f>
        <v>0.12894835392736237</v>
      </c>
      <c r="I29" s="50">
        <f>Data5!U672</f>
        <v>0</v>
      </c>
      <c r="J29" s="50">
        <f>Data5!W672</f>
        <v>0.5139919141191919</v>
      </c>
      <c r="K29" s="50">
        <f>Data5!AQ672</f>
        <v>0.06415144324909582</v>
      </c>
      <c r="L29" s="103">
        <v>0.5663954523448846</v>
      </c>
      <c r="M29" s="100">
        <f>Data5!M672</f>
        <v>0.33080817855240435</v>
      </c>
    </row>
    <row r="30" spans="1:13" ht="12.75">
      <c r="A30" s="101">
        <v>28</v>
      </c>
      <c r="B30" s="101" t="s">
        <v>1721</v>
      </c>
      <c r="C30" s="102">
        <f>Data5!C673</f>
        <v>0.42857142857142855</v>
      </c>
      <c r="D30" s="102">
        <f>Data5!F673</f>
        <v>0.2079740015190835</v>
      </c>
      <c r="E30" s="50">
        <f t="shared" si="0"/>
        <v>2.060697132531266</v>
      </c>
      <c r="F30" s="50">
        <f>Data5!I673</f>
        <v>0.2215564920792703</v>
      </c>
      <c r="G30" s="50">
        <f>Data5!P673</f>
        <v>0.40047036204823094</v>
      </c>
      <c r="H30" s="50">
        <f>Data5!P673-Data5!S673</f>
        <v>0.12528566309585598</v>
      </c>
      <c r="I30" s="50">
        <f>Data5!U673</f>
        <v>0.14285714285714285</v>
      </c>
      <c r="J30" s="50">
        <f>Data5!W673</f>
        <v>0.5145775528450725</v>
      </c>
      <c r="K30" s="50">
        <f>Data5!AQ673</f>
        <v>0.09521892840764642</v>
      </c>
      <c r="L30" s="103">
        <v>0.44417351567029295</v>
      </c>
      <c r="M30" s="100">
        <f>Data5!M673</f>
        <v>0.23302808885029086</v>
      </c>
    </row>
    <row r="31" spans="1:13" ht="12.75">
      <c r="A31" s="101">
        <v>29</v>
      </c>
      <c r="B31" s="101" t="s">
        <v>1722</v>
      </c>
      <c r="C31" s="102">
        <f>Data5!C674</f>
        <v>0.7142857142857143</v>
      </c>
      <c r="D31" s="102">
        <f>Data5!F674</f>
        <v>0.25857751696615744</v>
      </c>
      <c r="E31" s="50">
        <f t="shared" si="0"/>
        <v>2.7623658957913184</v>
      </c>
      <c r="F31" s="50">
        <f>Data5!I674</f>
        <v>0.41286966963857497</v>
      </c>
      <c r="G31" s="50">
        <f>Data5!P674</f>
        <v>0.36258300747464656</v>
      </c>
      <c r="H31" s="50">
        <f>Data5!P674-Data5!S674</f>
        <v>0.10858780645794497</v>
      </c>
      <c r="I31" s="50">
        <f>Data5!U674</f>
        <v>0.5714285714285714</v>
      </c>
      <c r="J31" s="50">
        <f>Data5!W674</f>
        <v>0.5017294845578593</v>
      </c>
      <c r="K31" s="50">
        <f>Data5!AQ674</f>
        <v>0.05854555650508743</v>
      </c>
      <c r="L31" s="103">
        <v>0.5344546606844658</v>
      </c>
      <c r="M31" s="100">
        <f>Data5!M674</f>
        <v>0.3040165403693131</v>
      </c>
    </row>
    <row r="32" spans="1:13" ht="12.75">
      <c r="A32" s="101">
        <v>30</v>
      </c>
      <c r="B32" s="101" t="s">
        <v>1723</v>
      </c>
      <c r="C32" s="102">
        <f>Data5!C675</f>
        <v>0</v>
      </c>
      <c r="D32" s="102">
        <f>Data5!F675</f>
        <v>0.16315675099991972</v>
      </c>
      <c r="E32" s="50">
        <f t="shared" si="0"/>
        <v>0</v>
      </c>
      <c r="F32" s="50">
        <f>Data5!I675</f>
        <v>0</v>
      </c>
      <c r="G32" s="50">
        <f>Data5!P675</f>
        <v>0.3721972391839323</v>
      </c>
      <c r="H32" s="50">
        <f>Data5!P675-Data5!S675</f>
        <v>0.11900231248640147</v>
      </c>
      <c r="I32" s="50">
        <f>Data5!U675</f>
        <v>0</v>
      </c>
      <c r="J32" s="50">
        <f>Data5!W675</f>
        <v>0.5215513477778193</v>
      </c>
      <c r="K32" s="50">
        <f>Data5!AQ675</f>
        <v>0.09249968370388979</v>
      </c>
      <c r="L32" s="103">
        <v>0.41624624351151995</v>
      </c>
      <c r="M32" s="100">
        <f>Data5!M675</f>
        <v>0.19255762924382716</v>
      </c>
    </row>
    <row r="33" spans="1:13" ht="12.75">
      <c r="A33" s="101">
        <v>31</v>
      </c>
      <c r="B33" s="101" t="s">
        <v>1724</v>
      </c>
      <c r="C33" s="102">
        <f>Data5!C676</f>
        <v>0.2857142857142857</v>
      </c>
      <c r="D33" s="102">
        <f>Data5!F676</f>
        <v>0.20159219757601712</v>
      </c>
      <c r="E33" s="50">
        <f t="shared" si="0"/>
        <v>1.4172884126953749</v>
      </c>
      <c r="F33" s="50">
        <f>Data5!I676</f>
        <v>0.30046547762821074</v>
      </c>
      <c r="G33" s="50">
        <f>Data5!P676</f>
        <v>0.375059557911509</v>
      </c>
      <c r="H33" s="50">
        <f>Data5!P676-Data5!S676</f>
        <v>0.11642372769827769</v>
      </c>
      <c r="I33" s="50">
        <f>Data5!U676</f>
        <v>0</v>
      </c>
      <c r="J33" s="50">
        <f>Data5!W676</f>
        <v>0.5334798485049588</v>
      </c>
      <c r="K33" s="50">
        <f>Data5!AQ676</f>
        <v>0.07341971084713492</v>
      </c>
      <c r="L33" s="103">
        <v>0.499373126192423</v>
      </c>
      <c r="M33" s="100">
        <f>Data5!M676</f>
        <v>0.25582773843832574</v>
      </c>
    </row>
    <row r="34" spans="1:13" ht="12.75">
      <c r="A34" s="101">
        <v>32</v>
      </c>
      <c r="B34" s="101" t="s">
        <v>1725</v>
      </c>
      <c r="C34" s="102">
        <f>Data5!C677</f>
        <v>0.5714285714285714</v>
      </c>
      <c r="D34" s="102">
        <f>Data5!F677</f>
        <v>0.2751128887651627</v>
      </c>
      <c r="E34" s="50">
        <f t="shared" si="0"/>
        <v>2.0770694313647544</v>
      </c>
      <c r="F34" s="50">
        <f>Data5!I677</f>
        <v>0.3362556564022354</v>
      </c>
      <c r="G34" s="50">
        <f>Data5!P677</f>
        <v>0.4092959753057106</v>
      </c>
      <c r="H34" s="50">
        <f>Data5!P677-Data5!S677</f>
        <v>0.14272741897863006</v>
      </c>
      <c r="I34" s="50">
        <f>Data5!U677</f>
        <v>0.5714285714285714</v>
      </c>
      <c r="J34" s="50">
        <f>Data5!W677</f>
        <v>0.46928224160455195</v>
      </c>
      <c r="K34" s="50">
        <f>Data5!AQ677</f>
        <v>0.0697927232602313</v>
      </c>
      <c r="L34" s="103">
        <v>0.4811798801628647</v>
      </c>
      <c r="M34" s="100">
        <f>Data5!M677</f>
        <v>0.3282537050471551</v>
      </c>
    </row>
    <row r="35" spans="1:13" ht="12.75">
      <c r="A35" s="101">
        <v>33</v>
      </c>
      <c r="B35" s="101" t="s">
        <v>1726</v>
      </c>
      <c r="C35" s="102">
        <f>Data5!C678</f>
        <v>0.875</v>
      </c>
      <c r="D35" s="102">
        <f>Data5!F678</f>
        <v>0.31295496771442494</v>
      </c>
      <c r="E35" s="50">
        <f t="shared" si="0"/>
        <v>2.795929415629049</v>
      </c>
      <c r="F35" s="50">
        <f>Data5!I678</f>
        <v>0.6823139167293055</v>
      </c>
      <c r="G35" s="50">
        <f>Data5!P678</f>
        <v>0.39284653691520466</v>
      </c>
      <c r="H35" s="50">
        <f>Data5!P678-Data5!S678</f>
        <v>0.14720460967321247</v>
      </c>
      <c r="I35" s="50">
        <f>Data5!U678</f>
        <v>0.375</v>
      </c>
      <c r="J35" s="50">
        <f>Data5!W678</f>
        <v>0.4702315446236812</v>
      </c>
      <c r="K35" s="50">
        <f>Data5!AQ678</f>
        <v>0.04781192682123877</v>
      </c>
      <c r="L35" s="103">
        <v>0.5144198155583668</v>
      </c>
      <c r="M35" s="100">
        <f>Data5!M678</f>
        <v>0.41398258124786036</v>
      </c>
    </row>
    <row r="36" spans="1:13" ht="12.75">
      <c r="A36" s="101">
        <v>34</v>
      </c>
      <c r="B36" s="101" t="s">
        <v>1727</v>
      </c>
      <c r="C36" s="102">
        <f>Data5!C679</f>
        <v>0.42857142857142855</v>
      </c>
      <c r="D36" s="102">
        <f>Data5!F679</f>
        <v>0.16503584549323963</v>
      </c>
      <c r="E36" s="50">
        <f t="shared" si="0"/>
        <v>2.5968384461603775</v>
      </c>
      <c r="F36" s="50">
        <f>Data5!I679</f>
        <v>0.43814343358373353</v>
      </c>
      <c r="G36" s="50">
        <f>Data5!P679</f>
        <v>0.3744017138186021</v>
      </c>
      <c r="H36" s="50">
        <f>Data5!P679-Data5!S679</f>
        <v>0.10367991828478518</v>
      </c>
      <c r="I36" s="50">
        <f>Data5!U679</f>
        <v>0.14285714285714285</v>
      </c>
      <c r="J36" s="50">
        <f>Data5!W679</f>
        <v>0.5066880138416204</v>
      </c>
      <c r="K36" s="50">
        <f>Data5!AQ679</f>
        <v>0.08065610379155522</v>
      </c>
      <c r="L36" s="103">
        <v>0.5242630469356807</v>
      </c>
      <c r="M36" s="100">
        <f>Data5!M679</f>
        <v>0.1985326440625258</v>
      </c>
    </row>
    <row r="37" spans="1:13" ht="12.75">
      <c r="A37" s="101">
        <v>35</v>
      </c>
      <c r="B37" s="101" t="s">
        <v>1728</v>
      </c>
      <c r="C37" s="102">
        <f>Data5!C680</f>
        <v>0.75</v>
      </c>
      <c r="D37" s="102">
        <f>Data5!F680</f>
        <v>0.2597064071738572</v>
      </c>
      <c r="E37" s="50">
        <f t="shared" si="0"/>
        <v>2.887876383804124</v>
      </c>
      <c r="F37" s="50">
        <f>Data5!I680</f>
        <v>0.6674445310236101</v>
      </c>
      <c r="G37" s="50">
        <f>Data5!P680</f>
        <v>0.36363395787022335</v>
      </c>
      <c r="H37" s="50">
        <f>Data5!P680-Data5!S680</f>
        <v>0.10173918839282192</v>
      </c>
      <c r="I37" s="50">
        <f>Data5!U680</f>
        <v>0.375</v>
      </c>
      <c r="J37" s="50">
        <f>Data5!W680</f>
        <v>0.492749318299283</v>
      </c>
      <c r="K37" s="50">
        <f>Data5!AQ680</f>
        <v>0.0625</v>
      </c>
      <c r="L37" s="103">
        <v>0.5238658274820824</v>
      </c>
      <c r="M37" s="100">
        <f>Data5!M680</f>
        <v>0.3377721316062098</v>
      </c>
    </row>
    <row r="38" spans="1:13" ht="12.75">
      <c r="A38" s="101">
        <v>36</v>
      </c>
      <c r="B38" s="101" t="s">
        <v>1729</v>
      </c>
      <c r="C38" s="102">
        <f>Data5!C681</f>
        <v>0.8571428571428571</v>
      </c>
      <c r="D38" s="102">
        <f>Data5!F681</f>
        <v>0.29898094317127066</v>
      </c>
      <c r="E38" s="50">
        <f t="shared" si="0"/>
        <v>2.866881240159325</v>
      </c>
      <c r="F38" s="50">
        <f>Data5!I681</f>
        <v>0.6528419203974654</v>
      </c>
      <c r="G38" s="50">
        <f>Data5!P681</f>
        <v>0.3731402407055726</v>
      </c>
      <c r="H38" s="50">
        <f>Data5!P681-Data5!S681</f>
        <v>0.1404921874612428</v>
      </c>
      <c r="I38" s="50">
        <f>Data5!U681</f>
        <v>0.42857142857142855</v>
      </c>
      <c r="J38" s="50">
        <f>Data5!W681</f>
        <v>0.5002199340817287</v>
      </c>
      <c r="K38" s="50">
        <f>Data5!AQ681</f>
        <v>0.0694088950724145</v>
      </c>
      <c r="L38" s="103">
        <v>0.55484414160401</v>
      </c>
      <c r="M38" s="100">
        <f>Data5!M681</f>
        <v>0.3871398531599026</v>
      </c>
    </row>
    <row r="39" spans="1:13" ht="12.75">
      <c r="A39" s="101">
        <v>37</v>
      </c>
      <c r="B39" s="101" t="s">
        <v>1730</v>
      </c>
      <c r="C39" s="102">
        <f>Data5!C682</f>
        <v>0.14285714285714285</v>
      </c>
      <c r="D39" s="102">
        <f>Data5!F682</f>
        <v>0.13164670261669023</v>
      </c>
      <c r="E39" s="50">
        <f t="shared" si="0"/>
        <v>1.0851554958660343</v>
      </c>
      <c r="F39" s="50">
        <f>Data5!I682</f>
        <v>0.22986180602715978</v>
      </c>
      <c r="G39" s="50">
        <f>Data5!P682</f>
        <v>0.3238872436350778</v>
      </c>
      <c r="H39" s="50">
        <f>Data5!P682-Data5!S682</f>
        <v>0.09220917580770438</v>
      </c>
      <c r="I39" s="50">
        <f>Data5!U682</f>
        <v>0.14285714285714285</v>
      </c>
      <c r="J39" s="50">
        <f>Data5!W682</f>
        <v>0.5364696973411457</v>
      </c>
      <c r="K39" s="50">
        <f>Data5!AQ682</f>
        <v>0.09822724883074149</v>
      </c>
      <c r="L39" s="103">
        <v>0.505422705084617</v>
      </c>
      <c r="M39" s="100">
        <f>Data5!M682</f>
        <v>0.16702700435455703</v>
      </c>
    </row>
    <row r="40" spans="1:13" ht="12.75">
      <c r="A40" s="101">
        <v>38</v>
      </c>
      <c r="B40" s="101" t="s">
        <v>1731</v>
      </c>
      <c r="C40" s="102">
        <f>Data5!C683</f>
        <v>0.125</v>
      </c>
      <c r="D40" s="102">
        <f>Data5!F683</f>
        <v>0.1356552074412673</v>
      </c>
      <c r="E40" s="50">
        <f t="shared" si="0"/>
        <v>0.9214537529207603</v>
      </c>
      <c r="F40" s="50">
        <f>Data5!I683</f>
        <v>0.9214537529207603</v>
      </c>
      <c r="G40" s="50">
        <f>Data5!P683</f>
        <v>0.3642521103733609</v>
      </c>
      <c r="H40" s="50">
        <f>Data5!P683-Data5!S683</f>
        <v>0.09755773493962783</v>
      </c>
      <c r="I40" s="50">
        <f>Data5!U683</f>
        <v>0.125</v>
      </c>
      <c r="J40" s="50">
        <f>Data5!W683</f>
        <v>0.5564244311488985</v>
      </c>
      <c r="K40" s="50">
        <f>Data5!AQ683</f>
        <v>0.08886366817116266</v>
      </c>
      <c r="L40" s="103">
        <v>0.4721293971091294</v>
      </c>
      <c r="M40" s="100">
        <f>Data5!M683</f>
        <v>0.1490048352425426</v>
      </c>
    </row>
    <row r="41" spans="1:13" ht="12.75">
      <c r="A41" s="101">
        <v>39</v>
      </c>
      <c r="B41" s="101" t="s">
        <v>1732</v>
      </c>
      <c r="C41" s="102">
        <f>Data5!C684</f>
        <v>1</v>
      </c>
      <c r="D41" s="102">
        <f>Data5!F684</f>
        <v>0.3617726135158365</v>
      </c>
      <c r="E41" s="50">
        <f t="shared" si="0"/>
        <v>2.7641672217298043</v>
      </c>
      <c r="F41" s="50">
        <f>Data5!I684</f>
        <v>0.6570321973854663</v>
      </c>
      <c r="G41" s="50">
        <f>Data5!P684</f>
        <v>0.41380841338719376</v>
      </c>
      <c r="H41" s="50">
        <f>Data5!P684-Data5!S684</f>
        <v>0.11724752727555177</v>
      </c>
      <c r="I41" s="50">
        <f>Data5!U684</f>
        <v>0.625</v>
      </c>
      <c r="J41" s="50">
        <f>Data5!W684</f>
        <v>0.38284236454796455</v>
      </c>
      <c r="K41" s="50">
        <f>Data5!AQ684</f>
        <v>0.06258557292998475</v>
      </c>
      <c r="L41" s="103">
        <v>0.6026451353622447</v>
      </c>
      <c r="M41" s="100">
        <f>Data5!M684</f>
        <v>0.47457803531653736</v>
      </c>
    </row>
    <row r="42" spans="1:13" ht="12.75">
      <c r="A42" s="101">
        <v>40</v>
      </c>
      <c r="B42" s="101" t="s">
        <v>1733</v>
      </c>
      <c r="C42" s="102">
        <f>Data5!C685</f>
        <v>0.625</v>
      </c>
      <c r="D42" s="102">
        <f>Data5!F685</f>
        <v>0.2523060678055587</v>
      </c>
      <c r="E42" s="50">
        <f t="shared" si="0"/>
        <v>2.4771500956594523</v>
      </c>
      <c r="F42" s="50">
        <f>Data5!I685</f>
        <v>0.577974754862951</v>
      </c>
      <c r="G42" s="50">
        <f>Data5!P685</f>
        <v>0.44050986159822003</v>
      </c>
      <c r="H42" s="50">
        <f>Data5!P685-Data5!S685</f>
        <v>0.110377770534277</v>
      </c>
      <c r="I42" s="50">
        <f>Data5!U685</f>
        <v>0.5</v>
      </c>
      <c r="J42" s="50">
        <f>Data5!W685</f>
        <v>0.489865866810461</v>
      </c>
      <c r="K42" s="50">
        <f>Data5!AQ685</f>
        <v>0.09053316257751415</v>
      </c>
      <c r="L42" s="103">
        <v>0.6196567601506906</v>
      </c>
      <c r="M42" s="100">
        <f>Data5!M685</f>
        <v>0.3290902038238761</v>
      </c>
    </row>
    <row r="43" spans="1:13" ht="12.75">
      <c r="A43" s="101">
        <v>41</v>
      </c>
      <c r="B43" s="101" t="s">
        <v>1734</v>
      </c>
      <c r="C43" s="102">
        <f>Data5!C686</f>
        <v>0.375</v>
      </c>
      <c r="D43" s="102">
        <f>Data5!F686</f>
        <v>0.17018712146322354</v>
      </c>
      <c r="E43" s="50">
        <f t="shared" si="0"/>
        <v>2.20345697592068</v>
      </c>
      <c r="F43" s="50">
        <f>Data5!I686</f>
        <v>0.2579015096143702</v>
      </c>
      <c r="G43" s="50">
        <f>Data5!P686</f>
        <v>0.3812477954691684</v>
      </c>
      <c r="H43" s="50">
        <f>Data5!P686-Data5!S686</f>
        <v>0.11426055468339757</v>
      </c>
      <c r="I43" s="50">
        <f>Data5!U686</f>
        <v>0.125</v>
      </c>
      <c r="J43" s="50">
        <f>Data5!W686</f>
        <v>0.5107351462529398</v>
      </c>
      <c r="K43" s="50">
        <f>Data5!AQ686</f>
        <v>0.06617225791851315</v>
      </c>
      <c r="L43" s="103">
        <v>0.4860422796964534</v>
      </c>
      <c r="M43" s="100">
        <f>Data5!M686</f>
        <v>0.19274701055526716</v>
      </c>
    </row>
    <row r="44" spans="1:13" ht="12.75">
      <c r="A44" s="101">
        <v>42</v>
      </c>
      <c r="B44" s="101" t="s">
        <v>1735</v>
      </c>
      <c r="C44" s="102">
        <f>Data5!C687</f>
        <v>0.2857142857142857</v>
      </c>
      <c r="D44" s="102">
        <f>Data5!F687</f>
        <v>0.2087930569863024</v>
      </c>
      <c r="E44" s="50">
        <f t="shared" si="0"/>
        <v>1.3684089396374401</v>
      </c>
      <c r="F44" s="50">
        <f>Data5!I687</f>
        <v>0.20026447798703617</v>
      </c>
      <c r="G44" s="50">
        <f>Data5!P687</f>
        <v>0.3795359984404594</v>
      </c>
      <c r="H44" s="50">
        <f>Data5!P687-Data5!S687</f>
        <v>0.12469612309831912</v>
      </c>
      <c r="I44" s="50">
        <f>Data5!U687</f>
        <v>0.42857142857142855</v>
      </c>
      <c r="J44" s="50">
        <f>Data5!W687</f>
        <v>0.5566278346260234</v>
      </c>
      <c r="K44" s="50">
        <f>Data5!AQ687</f>
        <v>0.08283176136468647</v>
      </c>
      <c r="L44" s="103">
        <v>0.49264408152247263</v>
      </c>
      <c r="M44" s="100">
        <f>Data5!M687</f>
        <v>0.24458814392752115</v>
      </c>
    </row>
    <row r="45" spans="1:13" ht="12.75">
      <c r="A45" s="101">
        <v>43</v>
      </c>
      <c r="B45" s="101" t="s">
        <v>1736</v>
      </c>
      <c r="C45" s="102">
        <f>Data5!C688</f>
        <v>0.2857142857142857</v>
      </c>
      <c r="D45" s="102">
        <f>Data5!F688</f>
        <v>0.22246994282705934</v>
      </c>
      <c r="E45" s="50">
        <f t="shared" si="0"/>
        <v>1.284282640987553</v>
      </c>
      <c r="F45" s="50">
        <f>Data5!I688</f>
        <v>-0.1886610370848616</v>
      </c>
      <c r="G45" s="50">
        <f>Data5!P688</f>
        <v>0.43924253331764584</v>
      </c>
      <c r="H45" s="50">
        <f>Data5!P688-Data5!S688</f>
        <v>0.14036424924745972</v>
      </c>
      <c r="I45" s="50">
        <f>Data5!U688</f>
        <v>0.5714285714285714</v>
      </c>
      <c r="J45" s="50">
        <f>Data5!W688</f>
        <v>0.4992034082745965</v>
      </c>
      <c r="K45" s="50">
        <f>Data5!AQ688</f>
        <v>0.04777975458065643</v>
      </c>
      <c r="L45" s="103">
        <v>0.5915758176412289</v>
      </c>
      <c r="M45" s="100">
        <f>Data5!M688</f>
        <v>0.2909625364170636</v>
      </c>
    </row>
    <row r="46" spans="1:13" ht="12.75">
      <c r="A46" s="101">
        <v>44</v>
      </c>
      <c r="B46" s="101" t="s">
        <v>1737</v>
      </c>
      <c r="C46" s="102">
        <f>Data5!C689</f>
        <v>0.25</v>
      </c>
      <c r="D46" s="102">
        <f>Data5!F689</f>
        <v>0.20173314348411198</v>
      </c>
      <c r="E46" s="50">
        <f t="shared" si="0"/>
        <v>1.239260915099404</v>
      </c>
      <c r="F46" s="50">
        <f>Data5!I689</f>
        <v>0.3156541461044666</v>
      </c>
      <c r="G46" s="50">
        <f>Data5!P689</f>
        <v>0.3817531699730494</v>
      </c>
      <c r="H46" s="50">
        <f>Data5!P689-Data5!S689</f>
        <v>0.134281841596968</v>
      </c>
      <c r="I46" s="50">
        <f>Data5!U689</f>
        <v>0.25</v>
      </c>
      <c r="J46" s="50">
        <f>Data5!W689</f>
        <v>0.5281107314131465</v>
      </c>
      <c r="K46" s="50">
        <f>Data5!AQ689</f>
        <v>0.10915953536455791</v>
      </c>
      <c r="L46" s="103">
        <v>0.4964162680207024</v>
      </c>
      <c r="M46" s="100">
        <f>Data5!M689</f>
        <v>0.27067796425100726</v>
      </c>
    </row>
    <row r="47" spans="1:13" ht="12.75">
      <c r="A47" s="101">
        <v>45</v>
      </c>
      <c r="B47" s="101" t="s">
        <v>1738</v>
      </c>
      <c r="C47" s="102">
        <f>Data5!C690</f>
        <v>0.42857142857142855</v>
      </c>
      <c r="D47" s="102">
        <f>Data5!F690</f>
        <v>0.20233095001442816</v>
      </c>
      <c r="E47" s="50">
        <f t="shared" si="0"/>
        <v>2.1181703962783116</v>
      </c>
      <c r="F47" s="50">
        <f>Data5!I690</f>
        <v>0.33769401520751874</v>
      </c>
      <c r="G47" s="50">
        <f>Data5!P690</f>
        <v>0.3470794991824041</v>
      </c>
      <c r="H47" s="50">
        <f>Data5!P690-Data5!S690</f>
        <v>0.11241021965862197</v>
      </c>
      <c r="I47" s="50">
        <f>Data5!U690</f>
        <v>0.14285714285714285</v>
      </c>
      <c r="J47" s="50">
        <f>Data5!W690</f>
        <v>0.534618489179708</v>
      </c>
      <c r="K47" s="50">
        <f>Data5!AQ690</f>
        <v>0.06274177785397064</v>
      </c>
      <c r="L47" s="103">
        <v>0.44998942287351684</v>
      </c>
      <c r="M47" s="100">
        <f>Data5!M690</f>
        <v>0.2407060453751609</v>
      </c>
    </row>
    <row r="48" spans="1:13" ht="12.75">
      <c r="A48" s="101">
        <v>46</v>
      </c>
      <c r="B48" s="101" t="s">
        <v>1739</v>
      </c>
      <c r="C48" s="102">
        <f>Data5!C691</f>
        <v>0.2857142857142857</v>
      </c>
      <c r="D48" s="102">
        <f>Data5!F691</f>
        <v>0.1583106726781167</v>
      </c>
      <c r="E48" s="50">
        <f t="shared" si="0"/>
        <v>1.8047695766867904</v>
      </c>
      <c r="F48" s="50">
        <f>Data5!I691</f>
        <v>0.38928658996212917</v>
      </c>
      <c r="G48" s="50">
        <f>Data5!P691</f>
        <v>0.37248231291716205</v>
      </c>
      <c r="H48" s="50">
        <f>Data5!P691-Data5!S691</f>
        <v>0.11538929850106783</v>
      </c>
      <c r="I48" s="50">
        <f>Data5!U691</f>
        <v>0.14285714285714285</v>
      </c>
      <c r="J48" s="50">
        <f>Data5!W691</f>
        <v>0.49524140044146797</v>
      </c>
      <c r="K48" s="50">
        <f>Data5!AQ691</f>
        <v>0.03478458560342738</v>
      </c>
      <c r="L48" s="103">
        <v>0.4706121894936881</v>
      </c>
      <c r="M48" s="100">
        <f>Data5!M691</f>
        <v>0.2018493252083592</v>
      </c>
    </row>
    <row r="49" spans="1:13" ht="12.75">
      <c r="A49" s="101">
        <v>47</v>
      </c>
      <c r="B49" s="101" t="s">
        <v>1740</v>
      </c>
      <c r="C49" s="102">
        <f>Data5!C692</f>
        <v>0</v>
      </c>
      <c r="D49" s="102">
        <f>Data5!F692</f>
        <v>0.11419508026889892</v>
      </c>
      <c r="E49" s="50">
        <f t="shared" si="0"/>
        <v>0</v>
      </c>
      <c r="F49" s="50">
        <f>Data5!I692</f>
        <v>0</v>
      </c>
      <c r="G49" s="50">
        <f>Data5!P692</f>
        <v>0.3633292499413958</v>
      </c>
      <c r="H49" s="50">
        <f>Data5!P692-Data5!S692</f>
        <v>0.11049666839708694</v>
      </c>
      <c r="I49" s="50">
        <f>Data5!U692</f>
        <v>0.14285714285714285</v>
      </c>
      <c r="J49" s="50">
        <f>Data5!W692</f>
        <v>0.5186753409485689</v>
      </c>
      <c r="K49" s="50">
        <f>Data5!AQ692</f>
        <v>0.07142857142857142</v>
      </c>
      <c r="L49" s="103">
        <v>0.41627330333363943</v>
      </c>
      <c r="M49" s="100">
        <f>Data5!M692</f>
        <v>0.12815814606686934</v>
      </c>
    </row>
    <row r="50" spans="1:13" ht="12.75">
      <c r="A50" s="101">
        <v>48</v>
      </c>
      <c r="B50" s="101" t="s">
        <v>1741</v>
      </c>
      <c r="C50" s="102">
        <f>Data5!C693</f>
        <v>0.14285714285714285</v>
      </c>
      <c r="D50" s="102">
        <f>Data5!F693</f>
        <v>0.16981336683830486</v>
      </c>
      <c r="E50" s="50">
        <f t="shared" si="0"/>
        <v>0.8412597047979765</v>
      </c>
      <c r="F50" s="50">
        <f>Data5!I693</f>
        <v>0.11556162174413442</v>
      </c>
      <c r="G50" s="50">
        <f>Data5!P693</f>
        <v>0.4151419287047112</v>
      </c>
      <c r="H50" s="50">
        <f>Data5!P693-Data5!S693</f>
        <v>0.12852384040638287</v>
      </c>
      <c r="I50" s="50">
        <f>Data5!U693</f>
        <v>0.2857142857142857</v>
      </c>
      <c r="J50" s="50">
        <f>Data5!W693</f>
        <v>0.5611667183488966</v>
      </c>
      <c r="K50" s="50">
        <f>Data5!AQ693</f>
        <v>0.04918656432519525</v>
      </c>
      <c r="L50" s="103">
        <v>0.5692995827984595</v>
      </c>
      <c r="M50" s="100">
        <f>Data5!M693</f>
        <v>0.19685478877934942</v>
      </c>
    </row>
    <row r="51" spans="1:13" ht="12.75">
      <c r="A51" s="101">
        <v>49</v>
      </c>
      <c r="B51" s="101" t="s">
        <v>1742</v>
      </c>
      <c r="C51" s="102">
        <f>Data5!C694</f>
        <v>0.5714285714285714</v>
      </c>
      <c r="D51" s="102">
        <f>Data5!F694</f>
        <v>0.25105620801432893</v>
      </c>
      <c r="E51" s="50">
        <f t="shared" si="0"/>
        <v>2.27609815327075</v>
      </c>
      <c r="F51" s="50">
        <f>Data5!I694</f>
        <v>0.4085872686696468</v>
      </c>
      <c r="G51" s="50">
        <f>Data5!P694</f>
        <v>0.36242979863197855</v>
      </c>
      <c r="H51" s="50">
        <f>Data5!P694-Data5!S694</f>
        <v>0.1294957051426855</v>
      </c>
      <c r="I51" s="50">
        <f>Data5!U694</f>
        <v>0</v>
      </c>
      <c r="J51" s="50">
        <f>Data5!W694</f>
        <v>0.5430495784472139</v>
      </c>
      <c r="K51" s="50">
        <f>Data5!AQ694</f>
        <v>0.05428557715821541</v>
      </c>
      <c r="L51" s="103">
        <v>0.418588375266823</v>
      </c>
      <c r="M51" s="100">
        <f>Data5!M694</f>
        <v>0.30598406474649675</v>
      </c>
    </row>
    <row r="52" spans="1:13" ht="12.75">
      <c r="A52" s="101">
        <v>50</v>
      </c>
      <c r="B52" s="101" t="s">
        <v>1743</v>
      </c>
      <c r="C52" s="102">
        <f>Data5!C695</f>
        <v>0.375</v>
      </c>
      <c r="D52" s="102">
        <f>Data5!F695</f>
        <v>0.2288438382123611</v>
      </c>
      <c r="E52" s="50">
        <f t="shared" si="0"/>
        <v>1.6386720434745103</v>
      </c>
      <c r="F52" s="50">
        <f>Data5!I695</f>
        <v>0.28256203890323106</v>
      </c>
      <c r="G52" s="50">
        <f>Data5!P695</f>
        <v>0.38251661286067806</v>
      </c>
      <c r="H52" s="50">
        <f>Data5!P695-Data5!S695</f>
        <v>0.11453373932091471</v>
      </c>
      <c r="I52" s="50">
        <f>Data5!U695</f>
        <v>0.125</v>
      </c>
      <c r="J52" s="50">
        <f>Data5!W695</f>
        <v>0.5374231310230985</v>
      </c>
      <c r="K52" s="50">
        <f>Data5!AQ695</f>
        <v>0.07233094637480673</v>
      </c>
      <c r="L52" s="103">
        <v>0.5576795836984317</v>
      </c>
      <c r="M52" s="100">
        <f>Data5!M695</f>
        <v>0.27652623956457906</v>
      </c>
    </row>
    <row r="53" spans="1:13" ht="12.75">
      <c r="A53" s="101">
        <v>51</v>
      </c>
      <c r="B53" s="101" t="s">
        <v>1744</v>
      </c>
      <c r="C53" s="102">
        <f>Data5!C696</f>
        <v>0.625</v>
      </c>
      <c r="D53" s="102">
        <f>Data5!F696</f>
        <v>0.2455164397210229</v>
      </c>
      <c r="E53" s="50">
        <f t="shared" si="0"/>
        <v>2.5456543794386204</v>
      </c>
      <c r="F53" s="50">
        <f>Data5!I696</f>
        <v>0.3486250811374565</v>
      </c>
      <c r="G53" s="50">
        <f>Data5!P696</f>
        <v>0.3870969488686411</v>
      </c>
      <c r="H53" s="50">
        <f>Data5!P696-Data5!S696</f>
        <v>0.12758721072766555</v>
      </c>
      <c r="I53" s="50">
        <f>Data5!U696</f>
        <v>0.125</v>
      </c>
      <c r="J53" s="50">
        <f>Data5!W696</f>
        <v>0.5148352441225928</v>
      </c>
      <c r="K53" s="50">
        <f>Data5!AQ696</f>
        <v>0.0625</v>
      </c>
      <c r="L53" s="103">
        <v>0.5077936163619461</v>
      </c>
      <c r="M53" s="100">
        <f>Data5!M696</f>
        <v>0.2844750411308927</v>
      </c>
    </row>
    <row r="54" spans="1:13" ht="12.75">
      <c r="A54" s="101">
        <v>52</v>
      </c>
      <c r="B54" s="101" t="s">
        <v>1745</v>
      </c>
      <c r="C54" s="102">
        <f>Data5!C697</f>
        <v>0.7142857142857143</v>
      </c>
      <c r="D54" s="102">
        <f>Data5!F697</f>
        <v>0.24706372713855101</v>
      </c>
      <c r="E54" s="50">
        <f t="shared" si="0"/>
        <v>2.8910990802188845</v>
      </c>
      <c r="F54" s="50">
        <f>Data5!I697</f>
        <v>0.7116037141209408</v>
      </c>
      <c r="G54" s="50">
        <f>Data5!P697</f>
        <v>0.42021975986291693</v>
      </c>
      <c r="H54" s="50">
        <f>Data5!P697-Data5!S697</f>
        <v>0.13206872498988298</v>
      </c>
      <c r="I54" s="50">
        <f>Data5!U697</f>
        <v>0.14285714285714285</v>
      </c>
      <c r="J54" s="50">
        <f>Data5!W697</f>
        <v>0.4866082281602289</v>
      </c>
      <c r="K54" s="50">
        <f>Data5!AQ697</f>
        <v>0.06009279775507227</v>
      </c>
      <c r="L54" s="103">
        <v>0.5555174293038371</v>
      </c>
      <c r="M54" s="100">
        <f>Data5!M697</f>
        <v>0.32772986141490845</v>
      </c>
    </row>
    <row r="55" spans="1:13" ht="12.75">
      <c r="A55" s="101">
        <v>53</v>
      </c>
      <c r="B55" s="101" t="s">
        <v>1746</v>
      </c>
      <c r="C55" s="102">
        <f>Data5!C698</f>
        <v>1</v>
      </c>
      <c r="D55" s="102">
        <f>Data5!F698</f>
        <v>0.3090042091315542</v>
      </c>
      <c r="E55" s="50">
        <f t="shared" si="0"/>
        <v>3.236201871846555</v>
      </c>
      <c r="F55" s="50">
        <f>Data5!I698</f>
        <v>0.7199005364976006</v>
      </c>
      <c r="G55" s="50">
        <f>Data5!P698</f>
        <v>0.4011092112936434</v>
      </c>
      <c r="H55" s="50">
        <f>Data5!P698-Data5!S698</f>
        <v>0.14144884602610097</v>
      </c>
      <c r="I55" s="50">
        <f>Data5!U698</f>
        <v>0.14285714285714285</v>
      </c>
      <c r="J55" s="50">
        <f>Data5!W698</f>
        <v>0.48403913541728766</v>
      </c>
      <c r="K55" s="50">
        <f>Data5!AQ698</f>
        <v>0.07928574740641271</v>
      </c>
      <c r="L55" s="103">
        <v>0.5256387916422449</v>
      </c>
      <c r="M55" s="100">
        <f>Data5!M698</f>
        <v>0.39740868311438643</v>
      </c>
    </row>
    <row r="56" spans="1:13" ht="12.75">
      <c r="A56" s="101">
        <v>54</v>
      </c>
      <c r="B56" s="101" t="s">
        <v>1747</v>
      </c>
      <c r="C56" s="102">
        <f>Data5!C699</f>
        <v>0.42857142857142855</v>
      </c>
      <c r="D56" s="102">
        <f>Data5!F699</f>
        <v>0.2407556753893931</v>
      </c>
      <c r="E56" s="50">
        <f t="shared" si="0"/>
        <v>1.7801093489416864</v>
      </c>
      <c r="F56" s="50">
        <f>Data5!I699</f>
        <v>0.3765487523636335</v>
      </c>
      <c r="G56" s="50">
        <f>Data5!P699</f>
        <v>0.39001299983148363</v>
      </c>
      <c r="H56" s="50">
        <f>Data5!P699-Data5!S699</f>
        <v>0.10663013723197923</v>
      </c>
      <c r="I56" s="50">
        <f>Data5!U699</f>
        <v>0.14285714285714285</v>
      </c>
      <c r="J56" s="50">
        <f>Data5!W699</f>
        <v>0.4989294840803923</v>
      </c>
      <c r="K56" s="50">
        <f>Data5!AQ699</f>
        <v>0.0808461515692678</v>
      </c>
      <c r="L56" s="103">
        <v>0.5446323898844414</v>
      </c>
      <c r="M56" s="100">
        <f>Data5!M699</f>
        <v>0.3053458679420796</v>
      </c>
    </row>
    <row r="57" spans="1:13" ht="12.75">
      <c r="A57" s="101">
        <v>55</v>
      </c>
      <c r="B57" s="101" t="s">
        <v>1777</v>
      </c>
      <c r="C57" s="102">
        <f>Data5!C700</f>
        <v>0.375</v>
      </c>
      <c r="D57" s="102">
        <f>Data5!F700</f>
        <v>0.2397010453642492</v>
      </c>
      <c r="E57" s="50">
        <f t="shared" si="0"/>
        <v>1.5644487466884043</v>
      </c>
      <c r="F57" s="50">
        <f>Data5!I700</f>
        <v>0.29648746785847746</v>
      </c>
      <c r="G57" s="50">
        <f>Data5!P700</f>
        <v>0.39468561276292413</v>
      </c>
      <c r="H57" s="50">
        <f>Data5!P700-Data5!S700</f>
        <v>0.11145367268569151</v>
      </c>
      <c r="I57" s="50">
        <f>Data5!U700</f>
        <v>0.25</v>
      </c>
      <c r="J57" s="50">
        <f>Data5!W700</f>
        <v>0.4968213215053217</v>
      </c>
      <c r="K57" s="50">
        <f>Data5!AQ700</f>
        <v>0.0625</v>
      </c>
      <c r="L57" s="103">
        <v>0.5785930965159484</v>
      </c>
      <c r="M57" s="100">
        <f>Data5!M700</f>
        <v>0.2957503563090267</v>
      </c>
    </row>
    <row r="58" spans="1:13" ht="12.75">
      <c r="A58" s="101">
        <v>56</v>
      </c>
      <c r="B58" s="101" t="s">
        <v>1748</v>
      </c>
      <c r="C58" s="102">
        <f>Data5!C701</f>
        <v>0.42857142857142855</v>
      </c>
      <c r="D58" s="102">
        <f>Data5!F701</f>
        <v>0.23406610364200622</v>
      </c>
      <c r="E58" s="50">
        <f t="shared" si="0"/>
        <v>1.8309845889813658</v>
      </c>
      <c r="F58" s="50">
        <f>Data5!I701</f>
        <v>-0.05798806838276094</v>
      </c>
      <c r="G58" s="50">
        <f>Data5!P701</f>
        <v>0.34374160559189026</v>
      </c>
      <c r="H58" s="50">
        <f>Data5!P701-Data5!S701</f>
        <v>0.09523660175462123</v>
      </c>
      <c r="I58" s="50">
        <f>Data5!U701</f>
        <v>0.14285714285714285</v>
      </c>
      <c r="J58" s="50">
        <f>Data5!W701</f>
        <v>0.5434549107039178</v>
      </c>
      <c r="K58" s="50">
        <f>Data5!AQ701</f>
        <v>0.10539359616207657</v>
      </c>
      <c r="L58" s="103">
        <v>0.5337135912815085</v>
      </c>
      <c r="M58" s="100">
        <f>Data5!M701</f>
        <v>0.3025075927917046</v>
      </c>
    </row>
    <row r="59" spans="1:13" ht="12.75">
      <c r="A59" s="101">
        <v>57</v>
      </c>
      <c r="B59" s="101" t="s">
        <v>1749</v>
      </c>
      <c r="C59" s="102">
        <f>Data5!C702</f>
        <v>0.7142857142857143</v>
      </c>
      <c r="D59" s="102">
        <f>Data5!F702</f>
        <v>0.26897705692889484</v>
      </c>
      <c r="E59" s="50">
        <f t="shared" si="0"/>
        <v>2.655563721460967</v>
      </c>
      <c r="F59" s="50">
        <f>Data5!I702</f>
        <v>0.4602830942259386</v>
      </c>
      <c r="G59" s="50">
        <f>Data5!P702</f>
        <v>0.36487512494788144</v>
      </c>
      <c r="H59" s="50">
        <f>Data5!P702-Data5!S702</f>
        <v>0.11310945185073595</v>
      </c>
      <c r="I59" s="50">
        <f>Data5!U702</f>
        <v>0.14285714285714285</v>
      </c>
      <c r="J59" s="50">
        <f>Data5!W702</f>
        <v>0.5310366970636042</v>
      </c>
      <c r="K59" s="50">
        <f>Data5!AQ702</f>
        <v>0.025490999888197318</v>
      </c>
      <c r="L59" s="103">
        <v>0.5395551997772519</v>
      </c>
      <c r="M59" s="100">
        <f>Data5!M702</f>
        <v>0.325373305546527</v>
      </c>
    </row>
    <row r="60" spans="1:13" ht="12.75">
      <c r="A60" s="101">
        <v>58</v>
      </c>
      <c r="B60" s="101" t="s">
        <v>1750</v>
      </c>
      <c r="C60" s="102">
        <f>Data5!C703</f>
        <v>0.8571428571428571</v>
      </c>
      <c r="D60" s="102">
        <f>Data5!F703</f>
        <v>0.3121927371652903</v>
      </c>
      <c r="E60" s="50">
        <f t="shared" si="0"/>
        <v>2.7455566869547106</v>
      </c>
      <c r="F60" s="50">
        <f>Data5!I703</f>
        <v>0.6425205198064634</v>
      </c>
      <c r="G60" s="50">
        <f>Data5!P703</f>
        <v>0.4149715627127002</v>
      </c>
      <c r="H60" s="50">
        <f>Data5!P703-Data5!S703</f>
        <v>0.1238541817208032</v>
      </c>
      <c r="I60" s="50">
        <f>Data5!U703</f>
        <v>0.2857142857142857</v>
      </c>
      <c r="J60" s="50">
        <f>Data5!W703</f>
        <v>0.4075828359633609</v>
      </c>
      <c r="K60" s="50">
        <f>Data5!AQ703</f>
        <v>0.04789519751321017</v>
      </c>
      <c r="L60" s="103">
        <v>0.6146667120814742</v>
      </c>
      <c r="M60" s="100">
        <f>Data5!M703</f>
        <v>0.4075739973151091</v>
      </c>
    </row>
    <row r="61" spans="1:13" ht="12.75">
      <c r="A61" s="101">
        <v>59</v>
      </c>
      <c r="B61" s="101" t="s">
        <v>1751</v>
      </c>
      <c r="C61" s="102">
        <f>Data5!C704</f>
        <v>0.42857142857142855</v>
      </c>
      <c r="D61" s="102">
        <f>Data5!F704</f>
        <v>0.19613414501237758</v>
      </c>
      <c r="E61" s="50">
        <f t="shared" si="0"/>
        <v>2.1850934142261784</v>
      </c>
      <c r="F61" s="50">
        <f>Data5!I704</f>
        <v>0.4577861301388735</v>
      </c>
      <c r="G61" s="50">
        <f>Data5!P704</f>
        <v>0.35880015257905307</v>
      </c>
      <c r="H61" s="50">
        <f>Data5!P704-Data5!S704</f>
        <v>0.1006027874286678</v>
      </c>
      <c r="I61" s="50">
        <f>Data5!U704</f>
        <v>0.14285714285714285</v>
      </c>
      <c r="J61" s="50">
        <f>Data5!W704</f>
        <v>0.4989665188530636</v>
      </c>
      <c r="K61" s="50">
        <f>Data5!AQ704</f>
        <v>0.05662444721658183</v>
      </c>
      <c r="L61" s="103">
        <v>0.4432431371779526</v>
      </c>
      <c r="M61" s="100">
        <f>Data5!M704</f>
        <v>0.2481153368133234</v>
      </c>
    </row>
    <row r="62" spans="1:13" ht="12.75">
      <c r="A62" s="101">
        <v>60</v>
      </c>
      <c r="B62" s="101" t="s">
        <v>1752</v>
      </c>
      <c r="C62" s="102">
        <f>Data5!C705</f>
        <v>0.75</v>
      </c>
      <c r="D62" s="102">
        <f>Data5!F705</f>
        <v>0.28665024727040894</v>
      </c>
      <c r="E62" s="50">
        <f t="shared" si="0"/>
        <v>2.616428930872312</v>
      </c>
      <c r="F62" s="50">
        <f>Data5!I705</f>
        <v>0.54765020712868</v>
      </c>
      <c r="G62" s="50">
        <f>Data5!P705</f>
        <v>0.41408577620825926</v>
      </c>
      <c r="H62" s="50">
        <f>Data5!P705-Data5!S705</f>
        <v>0.13779231368076905</v>
      </c>
      <c r="I62" s="50">
        <f>Data5!U705</f>
        <v>0.125</v>
      </c>
      <c r="J62" s="50">
        <f>Data5!W705</f>
        <v>0.48147315119039297</v>
      </c>
      <c r="K62" s="50">
        <f>Data5!AQ705</f>
        <v>0.027360573722907275</v>
      </c>
      <c r="L62" s="103">
        <v>0.5687081747802125</v>
      </c>
      <c r="M62" s="100">
        <f>Data5!M705</f>
        <v>0.36253273073246367</v>
      </c>
    </row>
    <row r="63" spans="1:13" ht="12.75">
      <c r="A63" s="101">
        <v>61</v>
      </c>
      <c r="B63" s="101" t="s">
        <v>1753</v>
      </c>
      <c r="C63" s="102">
        <f>Data5!C706</f>
        <v>0.7142857142857143</v>
      </c>
      <c r="D63" s="102">
        <f>Data5!F706</f>
        <v>0.30906147229951936</v>
      </c>
      <c r="E63" s="50">
        <f t="shared" si="0"/>
        <v>2.31114447547018</v>
      </c>
      <c r="F63" s="50">
        <f>Data5!I706</f>
        <v>-0.03456702177415538</v>
      </c>
      <c r="G63" s="50">
        <f>Data5!P706</f>
        <v>0.40980521123197566</v>
      </c>
      <c r="H63" s="50">
        <f>Data5!P706-Data5!S706</f>
        <v>0.1330945587876038</v>
      </c>
      <c r="I63" s="50">
        <f>Data5!U706</f>
        <v>0.14285714285714285</v>
      </c>
      <c r="J63" s="50">
        <f>Data5!W706</f>
        <v>0.4535061550594932</v>
      </c>
      <c r="K63" s="50">
        <f>Data5!AQ706</f>
        <v>0.057297162255499884</v>
      </c>
      <c r="L63" s="103">
        <v>0.6064713513932188</v>
      </c>
      <c r="M63" s="100">
        <f>Data5!M706</f>
        <v>0.4263098855825906</v>
      </c>
    </row>
    <row r="64" spans="1:13" ht="12.75">
      <c r="A64" s="101">
        <v>62</v>
      </c>
      <c r="B64" s="101" t="s">
        <v>1754</v>
      </c>
      <c r="C64" s="102">
        <f>Data5!C707</f>
        <v>0.14285714285714285</v>
      </c>
      <c r="D64" s="102">
        <f>Data5!F707</f>
        <v>0.17227561710891562</v>
      </c>
      <c r="E64" s="50">
        <f t="shared" si="0"/>
        <v>0.8292359955200514</v>
      </c>
      <c r="F64" s="50">
        <f>Data5!I707</f>
        <v>0.16555841714300334</v>
      </c>
      <c r="G64" s="50">
        <f>Data5!P707</f>
        <v>0.3709872996448079</v>
      </c>
      <c r="H64" s="50">
        <f>Data5!P707-Data5!S707</f>
        <v>0.12382343531580464</v>
      </c>
      <c r="I64" s="50">
        <f>Data5!U707</f>
        <v>0</v>
      </c>
      <c r="J64" s="50">
        <f>Data5!W707</f>
        <v>0.5392682268573852</v>
      </c>
      <c r="K64" s="50">
        <f>Data5!AQ707</f>
        <v>0.050360404140717956</v>
      </c>
      <c r="L64" s="103">
        <v>0.46693974148916806</v>
      </c>
      <c r="M64" s="100">
        <f>Data5!M707</f>
        <v>0.2152508198431</v>
      </c>
    </row>
    <row r="65" spans="1:13" ht="12.75">
      <c r="A65" s="101">
        <v>63</v>
      </c>
      <c r="B65" s="101" t="s">
        <v>1755</v>
      </c>
      <c r="C65" s="102">
        <f>Data5!C708</f>
        <v>0.375</v>
      </c>
      <c r="D65" s="102">
        <f>Data5!F708</f>
        <v>0.19387166914747686</v>
      </c>
      <c r="E65" s="50">
        <f t="shared" si="0"/>
        <v>1.9342692083325495</v>
      </c>
      <c r="F65" s="50">
        <f>Data5!I708</f>
        <v>-0.019069331300406223</v>
      </c>
      <c r="G65" s="50">
        <f>Data5!P708</f>
        <v>0.35730051367364213</v>
      </c>
      <c r="H65" s="50">
        <f>Data5!P708-Data5!S708</f>
        <v>0.09973684267895078</v>
      </c>
      <c r="I65" s="50">
        <f>Data5!U708</f>
        <v>0.125</v>
      </c>
      <c r="J65" s="50">
        <f>Data5!W708</f>
        <v>0.5178765542824544</v>
      </c>
      <c r="K65" s="50">
        <f>Data5!AQ708</f>
        <v>0.05191076339712715</v>
      </c>
      <c r="L65" s="103">
        <v>0.5047422970666385</v>
      </c>
      <c r="M65" s="100">
        <f>Data5!M708</f>
        <v>0.2559720139930035</v>
      </c>
    </row>
    <row r="66" spans="1:13" ht="12.75">
      <c r="A66" s="101">
        <v>64</v>
      </c>
      <c r="B66" s="101" t="s">
        <v>1756</v>
      </c>
      <c r="C66" s="102">
        <f>Data5!C709</f>
        <v>0</v>
      </c>
      <c r="D66" s="102">
        <f>Data5!F709</f>
        <v>0.10693872906908387</v>
      </c>
      <c r="E66" s="50">
        <f t="shared" si="0"/>
        <v>0</v>
      </c>
      <c r="F66" s="50">
        <f>Data5!I709</f>
        <v>0</v>
      </c>
      <c r="G66" s="50">
        <f>Data5!P709</f>
        <v>0.33414180873456845</v>
      </c>
      <c r="H66" s="50">
        <f>Data5!P709-Data5!S709</f>
        <v>0.09328955065379663</v>
      </c>
      <c r="I66" s="50">
        <f>Data5!U709</f>
        <v>0</v>
      </c>
      <c r="J66" s="50">
        <f>Data5!W709</f>
        <v>0.5748062666784383</v>
      </c>
      <c r="K66" s="50">
        <f>Data5!AQ709</f>
        <v>0.05211504669250727</v>
      </c>
      <c r="L66" s="103">
        <v>0.4761034117087798</v>
      </c>
      <c r="M66" s="100">
        <f>Data5!M709</f>
        <v>0.12468916380946105</v>
      </c>
    </row>
    <row r="67" spans="1:13" ht="12.75">
      <c r="A67" s="101">
        <v>65</v>
      </c>
      <c r="B67" s="101" t="s">
        <v>1757</v>
      </c>
      <c r="C67" s="102">
        <f>Data5!C710</f>
        <v>0.8571428571428571</v>
      </c>
      <c r="D67" s="102">
        <f>Data5!F710</f>
        <v>0.2992443003296754</v>
      </c>
      <c r="E67" s="50">
        <f t="shared" si="0"/>
        <v>2.864358172231012</v>
      </c>
      <c r="F67" s="50">
        <f>Data5!I710</f>
        <v>0.6446600404673251</v>
      </c>
      <c r="G67" s="50">
        <f>Data5!P710</f>
        <v>0.4030823879026142</v>
      </c>
      <c r="H67" s="50">
        <f>Data5!P710-Data5!S710</f>
        <v>0.1435726450535202</v>
      </c>
      <c r="I67" s="50">
        <f>Data5!U710</f>
        <v>0.42857142857142855</v>
      </c>
      <c r="J67" s="50">
        <f>Data5!W710</f>
        <v>0.4843386380578874</v>
      </c>
      <c r="K67" s="50">
        <f>Data5!AQ710</f>
        <v>0.08611433942520055</v>
      </c>
      <c r="L67" s="103">
        <v>0.5732437960432241</v>
      </c>
      <c r="M67" s="100">
        <f>Data5!M710</f>
        <v>0.3861528938900373</v>
      </c>
    </row>
    <row r="68" spans="1:13" ht="12.75">
      <c r="A68" s="101">
        <v>66</v>
      </c>
      <c r="B68" s="101" t="s">
        <v>1758</v>
      </c>
      <c r="C68" s="102">
        <f>Data5!C711</f>
        <v>0.625</v>
      </c>
      <c r="D68" s="102">
        <f>Data5!F711</f>
        <v>0.26390637507845294</v>
      </c>
      <c r="E68" s="50">
        <f aca="true" t="shared" si="1" ref="E68:E86">C68/D68</f>
        <v>2.3682641232679686</v>
      </c>
      <c r="F68" s="50">
        <f>Data5!I711</f>
        <v>0.5793966548754987</v>
      </c>
      <c r="G68" s="50">
        <f>Data5!P711</f>
        <v>0.41674590259430333</v>
      </c>
      <c r="H68" s="50">
        <f>Data5!P711-Data5!S711</f>
        <v>0.1360590158023811</v>
      </c>
      <c r="I68" s="50">
        <f>Data5!U711</f>
        <v>0.25</v>
      </c>
      <c r="J68" s="50">
        <f>Data5!W711</f>
        <v>0.48292781937446033</v>
      </c>
      <c r="K68" s="50">
        <f>Data5!AQ711</f>
        <v>0.06376051909223295</v>
      </c>
      <c r="L68" s="103">
        <v>0.5493791263298327</v>
      </c>
      <c r="M68" s="100">
        <f>Data5!M711</f>
        <v>0.34938306556697785</v>
      </c>
    </row>
    <row r="69" spans="1:13" ht="12.75">
      <c r="A69" s="101">
        <v>67</v>
      </c>
      <c r="B69" s="101" t="s">
        <v>1759</v>
      </c>
      <c r="C69" s="102">
        <f>Data5!C712</f>
        <v>0.2857142857142857</v>
      </c>
      <c r="D69" s="102">
        <f>Data5!F712</f>
        <v>0.25153596913808995</v>
      </c>
      <c r="E69" s="50">
        <f t="shared" si="1"/>
        <v>1.135878445907004</v>
      </c>
      <c r="F69" s="50">
        <f>Data5!I712</f>
        <v>0.20320186390598083</v>
      </c>
      <c r="G69" s="50">
        <f>Data5!P712</f>
        <v>0.37439639691000826</v>
      </c>
      <c r="H69" s="50">
        <f>Data5!P712-Data5!S712</f>
        <v>0.11516512194901363</v>
      </c>
      <c r="I69" s="50">
        <f>Data5!U712</f>
        <v>0</v>
      </c>
      <c r="J69" s="50">
        <f>Data5!W712</f>
        <v>0.5251517305484171</v>
      </c>
      <c r="K69" s="50">
        <f>Data5!AQ712</f>
        <v>0.03462311893609391</v>
      </c>
      <c r="L69" s="103">
        <v>0.510858247806039</v>
      </c>
      <c r="M69" s="100">
        <f>Data5!M712</f>
        <v>0.30633800743800843</v>
      </c>
    </row>
    <row r="70" spans="1:13" ht="12.75">
      <c r="A70" s="101">
        <v>68</v>
      </c>
      <c r="B70" s="101" t="s">
        <v>1760</v>
      </c>
      <c r="C70" s="102">
        <f>Data5!C713</f>
        <v>0</v>
      </c>
      <c r="D70" s="102">
        <f>Data5!F713</f>
        <v>0.1319741766837634</v>
      </c>
      <c r="E70" s="50">
        <f t="shared" si="1"/>
        <v>0</v>
      </c>
      <c r="F70" s="50">
        <f>Data5!I713</f>
        <v>0</v>
      </c>
      <c r="G70" s="50">
        <f>Data5!P713</f>
        <v>0.3853951719904153</v>
      </c>
      <c r="H70" s="50">
        <f>Data5!P713-Data5!S713</f>
        <v>0.12561322701034072</v>
      </c>
      <c r="I70" s="50">
        <f>Data5!U713</f>
        <v>0.14285714285714285</v>
      </c>
      <c r="J70" s="50">
        <f>Data5!W713</f>
        <v>0.5227657181890533</v>
      </c>
      <c r="K70" s="50">
        <f>Data5!AQ713</f>
        <v>0.08584906138046554</v>
      </c>
      <c r="L70" s="103">
        <v>0.39810793377768217</v>
      </c>
      <c r="M70" s="100">
        <f>Data5!M713</f>
        <v>0.16266751831854995</v>
      </c>
    </row>
    <row r="71" spans="1:13" ht="12.75">
      <c r="A71" s="101">
        <v>69</v>
      </c>
      <c r="B71" s="101" t="s">
        <v>1761</v>
      </c>
      <c r="C71" s="102">
        <f>Data5!C714</f>
        <v>0.5714285714285714</v>
      </c>
      <c r="D71" s="102">
        <f>Data5!F714</f>
        <v>0.24155308009871077</v>
      </c>
      <c r="E71" s="50">
        <f t="shared" si="1"/>
        <v>2.365643904002619</v>
      </c>
      <c r="F71" s="50">
        <f>Data5!I714</f>
        <v>0.41698737150620513</v>
      </c>
      <c r="G71" s="50">
        <f>Data5!P714</f>
        <v>0.35793414669772516</v>
      </c>
      <c r="H71" s="50">
        <f>Data5!P714-Data5!S714</f>
        <v>0.11438433166626472</v>
      </c>
      <c r="I71" s="50">
        <f>Data5!U714</f>
        <v>0.14285714285714285</v>
      </c>
      <c r="J71" s="50">
        <f>Data5!W714</f>
        <v>0.5124134917023875</v>
      </c>
      <c r="K71" s="50">
        <f>Data5!AQ714</f>
        <v>0.05235911505817394</v>
      </c>
      <c r="L71" s="103">
        <v>0.48213664509844845</v>
      </c>
      <c r="M71" s="100">
        <f>Data5!M714</f>
        <v>0.29324232459607297</v>
      </c>
    </row>
    <row r="72" spans="1:13" ht="12.75">
      <c r="A72" s="101">
        <v>70</v>
      </c>
      <c r="B72" s="101" t="s">
        <v>1762</v>
      </c>
      <c r="C72" s="102">
        <f>Data5!C715</f>
        <v>0.2857142857142857</v>
      </c>
      <c r="D72" s="102">
        <f>Data5!F715</f>
        <v>0.17504960473685868</v>
      </c>
      <c r="E72" s="50">
        <f t="shared" si="1"/>
        <v>1.6321904076492058</v>
      </c>
      <c r="F72" s="50">
        <f>Data5!I715</f>
        <v>0.2253979526610861</v>
      </c>
      <c r="G72" s="50">
        <f>Data5!P715</f>
        <v>0.3892554565210544</v>
      </c>
      <c r="H72" s="50">
        <f>Data5!P715-Data5!S715</f>
        <v>0.12808552808420415</v>
      </c>
      <c r="I72" s="50">
        <f>Data5!U715</f>
        <v>0.14285714285714285</v>
      </c>
      <c r="J72" s="50">
        <f>Data5!W715</f>
        <v>0.5194154730748901</v>
      </c>
      <c r="K72" s="50">
        <f>Data5!AQ715</f>
        <v>0.06924336380161666</v>
      </c>
      <c r="L72" s="103">
        <v>0.45815754550676413</v>
      </c>
      <c r="M72" s="100">
        <f>Data5!M715</f>
        <v>0.20309625965167588</v>
      </c>
    </row>
    <row r="73" spans="1:13" ht="12.75">
      <c r="A73" s="101">
        <v>71</v>
      </c>
      <c r="B73" s="101" t="s">
        <v>1763</v>
      </c>
      <c r="C73" s="102">
        <f>Data5!C716</f>
        <v>0.42857142857142855</v>
      </c>
      <c r="D73" s="102">
        <f>Data5!F716</f>
        <v>0.20374037825557653</v>
      </c>
      <c r="E73" s="50">
        <f t="shared" si="1"/>
        <v>2.10351738934056</v>
      </c>
      <c r="F73" s="50">
        <f>Data5!I716</f>
        <v>0.22358613975728536</v>
      </c>
      <c r="G73" s="50">
        <f>Data5!P716</f>
        <v>0.35223013583075313</v>
      </c>
      <c r="H73" s="50">
        <f>Data5!P716-Data5!S716</f>
        <v>0.10651281006377322</v>
      </c>
      <c r="I73" s="50">
        <f>Data5!U716</f>
        <v>0.2857142857142857</v>
      </c>
      <c r="J73" s="50">
        <f>Data5!W716</f>
        <v>0.5227388421924943</v>
      </c>
      <c r="K73" s="50">
        <f>Data5!AQ716</f>
        <v>0.06512033012565746</v>
      </c>
      <c r="L73" s="103">
        <v>0.46958795419709676</v>
      </c>
      <c r="M73" s="100">
        <f>Data5!M716</f>
        <v>0.22797186262339658</v>
      </c>
    </row>
    <row r="74" spans="1:13" ht="12.75">
      <c r="A74" s="101">
        <v>72</v>
      </c>
      <c r="B74" s="101" t="s">
        <v>1764</v>
      </c>
      <c r="C74" s="102">
        <f>Data5!C717</f>
        <v>0.375</v>
      </c>
      <c r="D74" s="102">
        <f>Data5!F717</f>
        <v>0.20368816465125608</v>
      </c>
      <c r="E74" s="50">
        <f t="shared" si="1"/>
        <v>1.841049530992902</v>
      </c>
      <c r="F74" s="50">
        <f>Data5!I717</f>
        <v>0.10754314706163992</v>
      </c>
      <c r="G74" s="50">
        <f>Data5!P717</f>
        <v>0.33919078594896357</v>
      </c>
      <c r="H74" s="50">
        <f>Data5!P717-Data5!S717</f>
        <v>0.10292629925052776</v>
      </c>
      <c r="I74" s="50">
        <f>Data5!U717</f>
        <v>0</v>
      </c>
      <c r="J74" s="50">
        <f>Data5!W717</f>
        <v>0.5701344232314145</v>
      </c>
      <c r="K74" s="50">
        <f>Data5!AQ717</f>
        <v>0.08258388957377728</v>
      </c>
      <c r="L74" s="103">
        <v>0.5409344014572854</v>
      </c>
      <c r="M74" s="100">
        <f>Data5!M717</f>
        <v>0.28843274223547727</v>
      </c>
    </row>
    <row r="75" spans="1:13" ht="12.75">
      <c r="A75" s="101">
        <v>73</v>
      </c>
      <c r="B75" s="101" t="s">
        <v>1765</v>
      </c>
      <c r="C75" s="102">
        <f>Data5!C718</f>
        <v>0.8888888888888888</v>
      </c>
      <c r="D75" s="102">
        <f>Data5!F718</f>
        <v>0.2808784786487253</v>
      </c>
      <c r="E75" s="50">
        <f t="shared" si="1"/>
        <v>3.164674250463165</v>
      </c>
      <c r="F75" s="50">
        <f>Data5!I718</f>
        <v>0.9124424992639444</v>
      </c>
      <c r="G75" s="50">
        <f>Data5!P718</f>
        <v>0.37892051423140416</v>
      </c>
      <c r="H75" s="50">
        <f>Data5!P718-Data5!S718</f>
        <v>0.11803672266996079</v>
      </c>
      <c r="I75" s="50">
        <f>Data5!U718</f>
        <v>0.5555555555555556</v>
      </c>
      <c r="J75" s="50">
        <f>Data5!W718</f>
        <v>0.5359750859106529</v>
      </c>
      <c r="K75" s="50">
        <f>Data5!AQ718</f>
        <v>0.05555555555555562</v>
      </c>
      <c r="L75" s="103">
        <v>0.5465934852642882</v>
      </c>
      <c r="M75" s="100">
        <f>Data5!M718</f>
        <v>0.3453364767474054</v>
      </c>
    </row>
    <row r="76" spans="1:13" ht="12.75">
      <c r="A76" s="101">
        <v>74</v>
      </c>
      <c r="B76" s="101" t="s">
        <v>1766</v>
      </c>
      <c r="C76" s="102">
        <f>Data5!C719</f>
        <v>1</v>
      </c>
      <c r="D76" s="102">
        <f>Data5!F719</f>
        <v>0.32531754583768446</v>
      </c>
      <c r="E76" s="50">
        <f t="shared" si="1"/>
        <v>3.073919660327651</v>
      </c>
      <c r="F76" s="50">
        <f>Data5!I719</f>
        <v>0.7083475949487505</v>
      </c>
      <c r="G76" s="50">
        <f>Data5!P719</f>
        <v>0.39180767102542446</v>
      </c>
      <c r="H76" s="50">
        <f>Data5!P719-Data5!S719</f>
        <v>0.11921858664887375</v>
      </c>
      <c r="I76" s="50">
        <f>Data5!U719</f>
        <v>0.25</v>
      </c>
      <c r="J76" s="50">
        <f>Data5!W719</f>
        <v>0.46510744983223257</v>
      </c>
      <c r="K76" s="50">
        <f>Data5!AQ719</f>
        <v>0.0731041081646823</v>
      </c>
      <c r="L76" s="103">
        <v>0.5919322531384488</v>
      </c>
      <c r="M76" s="100">
        <f>Data5!M719</f>
        <v>0.4227307274360408</v>
      </c>
    </row>
    <row r="77" spans="1:13" ht="12.75">
      <c r="A77" s="101">
        <v>75</v>
      </c>
      <c r="B77" s="101" t="s">
        <v>1767</v>
      </c>
      <c r="C77" s="102">
        <f>Data5!C720</f>
        <v>1</v>
      </c>
      <c r="D77" s="102">
        <f>Data5!F720</f>
        <v>0.3450578081745644</v>
      </c>
      <c r="E77" s="50">
        <f t="shared" si="1"/>
        <v>2.89806512505899</v>
      </c>
      <c r="F77" s="50">
        <f>Data5!I720</f>
        <v>0.8253452657982376</v>
      </c>
      <c r="G77" s="50">
        <f>Data5!P720</f>
        <v>0.40010627447955505</v>
      </c>
      <c r="H77" s="50">
        <f>Data5!P720-Data5!S720</f>
        <v>0.12558121507744424</v>
      </c>
      <c r="I77" s="50">
        <f>Data5!U720</f>
        <v>0.625</v>
      </c>
      <c r="J77" s="50">
        <f>Data5!W720</f>
        <v>0.42480177155511106</v>
      </c>
      <c r="K77" s="50">
        <f>Data5!AQ720</f>
        <v>0.09116276162583041</v>
      </c>
      <c r="L77" s="103">
        <v>0.5988704981142399</v>
      </c>
      <c r="M77" s="100">
        <f>Data5!M720</f>
        <v>0.4824578659446317</v>
      </c>
    </row>
    <row r="78" spans="1:13" ht="12.75">
      <c r="A78" s="101">
        <v>76</v>
      </c>
      <c r="B78" s="101" t="s">
        <v>1768</v>
      </c>
      <c r="C78" s="102">
        <f>Data5!C721</f>
        <v>1</v>
      </c>
      <c r="D78" s="102">
        <f>Data5!F721</f>
        <v>0.3348364558560669</v>
      </c>
      <c r="E78" s="50">
        <f t="shared" si="1"/>
        <v>2.986532626632092</v>
      </c>
      <c r="F78" s="50">
        <f>Data5!I721</f>
        <v>0.8662489940533771</v>
      </c>
      <c r="G78" s="50">
        <f>Data5!P721</f>
        <v>0.4090411419317713</v>
      </c>
      <c r="H78" s="50">
        <f>Data5!P721-Data5!S721</f>
        <v>0.12753386531818356</v>
      </c>
      <c r="I78" s="50">
        <f>Data5!U721</f>
        <v>0.14285714285714285</v>
      </c>
      <c r="J78" s="50">
        <f>Data5!W721</f>
        <v>0.4334014097857746</v>
      </c>
      <c r="K78" s="50">
        <f>Data5!AQ721</f>
        <v>0.05186305430605105</v>
      </c>
      <c r="L78" s="103">
        <v>0.5783016539126142</v>
      </c>
      <c r="M78" s="100">
        <f>Data5!M721</f>
        <v>0.4716350136532384</v>
      </c>
    </row>
    <row r="79" spans="1:13" ht="12.75">
      <c r="A79" s="101">
        <v>77</v>
      </c>
      <c r="B79" s="101" t="s">
        <v>1769</v>
      </c>
      <c r="C79" s="102">
        <f>Data5!C722</f>
        <v>1</v>
      </c>
      <c r="D79" s="102">
        <f>Data5!F722</f>
        <v>0.3308713580135031</v>
      </c>
      <c r="E79" s="50">
        <f t="shared" si="1"/>
        <v>3.022322651328403</v>
      </c>
      <c r="F79" s="50">
        <f>Data5!I722</f>
        <v>0.7136354497396931</v>
      </c>
      <c r="G79" s="50">
        <f>Data5!P722</f>
        <v>0.4154316008881236</v>
      </c>
      <c r="H79" s="50">
        <f>Data5!P722-Data5!S722</f>
        <v>0.1451134988487639</v>
      </c>
      <c r="I79" s="50">
        <f>Data5!U722</f>
        <v>0.5</v>
      </c>
      <c r="J79" s="50">
        <f>Data5!W722</f>
        <v>0.43399034481475623</v>
      </c>
      <c r="K79" s="50">
        <f>Data5!AQ722</f>
        <v>0.06626808796946557</v>
      </c>
      <c r="L79" s="103">
        <v>0.636048344718865</v>
      </c>
      <c r="M79" s="100">
        <f>Data5!M722</f>
        <v>0.4331465948751549</v>
      </c>
    </row>
    <row r="80" spans="1:13" ht="12.75">
      <c r="A80" s="101">
        <v>78</v>
      </c>
      <c r="B80" s="101" t="s">
        <v>1770</v>
      </c>
      <c r="C80" s="102">
        <f>Data5!C723</f>
        <v>1</v>
      </c>
      <c r="D80" s="102">
        <f>Data5!F723</f>
        <v>0.2692554972192908</v>
      </c>
      <c r="E80" s="50">
        <f t="shared" si="1"/>
        <v>3.7139446003049144</v>
      </c>
      <c r="F80" s="50">
        <f>Data5!I723</f>
        <v>1.0535145672691955</v>
      </c>
      <c r="G80" s="50">
        <f>Data5!P723</f>
        <v>0.5299973570610519</v>
      </c>
      <c r="H80" s="50">
        <f>Data5!P723-Data5!S723</f>
        <v>0.15411827451328164</v>
      </c>
      <c r="I80" s="50">
        <f>Data5!U723</f>
        <v>0.2</v>
      </c>
      <c r="J80" s="50">
        <f>Data5!W723</f>
        <v>0.42711918482920896</v>
      </c>
      <c r="K80" s="50">
        <f>Data5!AQ723</f>
        <v>0.05</v>
      </c>
      <c r="L80" s="103">
        <v>0.6731850843658054</v>
      </c>
      <c r="M80" s="100">
        <f>Data5!M723</f>
        <v>0.3758790825477702</v>
      </c>
    </row>
    <row r="81" spans="1:13" ht="12.75">
      <c r="A81" s="101">
        <v>79</v>
      </c>
      <c r="B81" s="101" t="s">
        <v>1771</v>
      </c>
      <c r="C81" s="102">
        <f>Data5!C724</f>
        <v>0.2857142857142857</v>
      </c>
      <c r="D81" s="102">
        <f>Data5!F724</f>
        <v>0.16291112236597757</v>
      </c>
      <c r="E81" s="50">
        <f t="shared" si="1"/>
        <v>1.7538046608778037</v>
      </c>
      <c r="F81" s="50">
        <f>Data5!I724</f>
        <v>0.2511791358880615</v>
      </c>
      <c r="G81" s="50">
        <f>Data5!P724</f>
        <v>0.3977254938072655</v>
      </c>
      <c r="H81" s="50">
        <f>Data5!P724-Data5!S724</f>
        <v>0.10079023410665222</v>
      </c>
      <c r="I81" s="50">
        <f>Data5!U724</f>
        <v>0.2857142857142857</v>
      </c>
      <c r="J81" s="50">
        <f>Data5!W724</f>
        <v>0.614488410494771</v>
      </c>
      <c r="K81" s="50">
        <f>Data5!AQ724</f>
        <v>0.07212679579813089</v>
      </c>
      <c r="L81" s="103">
        <v>0.5579633861401392</v>
      </c>
      <c r="M81" s="100">
        <f>Data5!M724</f>
        <v>0.1901433730245173</v>
      </c>
    </row>
    <row r="82" spans="1:13" ht="12.75">
      <c r="A82" s="101">
        <v>80</v>
      </c>
      <c r="B82" s="101" t="s">
        <v>1772</v>
      </c>
      <c r="C82" s="102">
        <f>Data5!C725</f>
        <v>0.8888888888888888</v>
      </c>
      <c r="D82" s="102">
        <f>Data5!F725</f>
        <v>0.2583844601543128</v>
      </c>
      <c r="E82" s="50">
        <f t="shared" si="1"/>
        <v>3.4401793682097797</v>
      </c>
      <c r="F82" s="50">
        <f>Data5!I725</f>
        <v>0.7548228893156574</v>
      </c>
      <c r="G82" s="50">
        <f>Data5!P725</f>
        <v>0.42014338280772556</v>
      </c>
      <c r="H82" s="50">
        <f>Data5!P725-Data5!S725</f>
        <v>0.14076012771899482</v>
      </c>
      <c r="I82" s="50">
        <f>Data5!U725</f>
        <v>0.3333333333333333</v>
      </c>
      <c r="J82" s="50">
        <f>Data5!W725</f>
        <v>0.5302356829456228</v>
      </c>
      <c r="K82" s="50">
        <f>Data5!AQ725</f>
        <v>0.09604103030007138</v>
      </c>
      <c r="L82" s="103">
        <v>0.583783672290747</v>
      </c>
      <c r="M82" s="100">
        <f>Data5!M725</f>
        <v>0.3310133667076295</v>
      </c>
    </row>
    <row r="83" spans="1:13" ht="12.75">
      <c r="A83" s="101">
        <v>81</v>
      </c>
      <c r="B83" s="101" t="s">
        <v>1773</v>
      </c>
      <c r="C83" s="102">
        <f>Data5!C726</f>
        <v>0.6666666666666666</v>
      </c>
      <c r="D83" s="102">
        <f>Data5!F726</f>
        <v>0.23324311756133342</v>
      </c>
      <c r="E83" s="50">
        <f t="shared" si="1"/>
        <v>2.8582479673440333</v>
      </c>
      <c r="F83" s="50">
        <f>Data5!I726</f>
        <v>0.5695894827511867</v>
      </c>
      <c r="G83" s="50">
        <f>Data5!P726</f>
        <v>0.4085295737158845</v>
      </c>
      <c r="H83" s="50">
        <f>Data5!P726-Data5!S726</f>
        <v>0.13673047421686746</v>
      </c>
      <c r="I83" s="50">
        <f>Data5!U726</f>
        <v>0.3333333333333333</v>
      </c>
      <c r="J83" s="50">
        <f>Data5!W726</f>
        <v>0.5224252273116045</v>
      </c>
      <c r="K83" s="50">
        <f>Data5!AQ726</f>
        <v>0.08796948125145292</v>
      </c>
      <c r="L83" s="103">
        <v>0.5696053441153204</v>
      </c>
      <c r="M83" s="100">
        <f>Data5!M726</f>
        <v>0.2912914579237745</v>
      </c>
    </row>
    <row r="84" spans="1:13" ht="12.75">
      <c r="A84" s="101">
        <v>82</v>
      </c>
      <c r="B84" s="101" t="s">
        <v>1774</v>
      </c>
      <c r="C84" s="102">
        <f>Data5!C727</f>
        <v>0.5555555555555556</v>
      </c>
      <c r="D84" s="102">
        <f>Data5!F727</f>
        <v>0.17936122282897143</v>
      </c>
      <c r="E84" s="50">
        <f t="shared" si="1"/>
        <v>3.0974117303231226</v>
      </c>
      <c r="F84" s="50">
        <f>Data5!I727</f>
        <v>0.5370517578892877</v>
      </c>
      <c r="G84" s="50">
        <f>Data5!P727</f>
        <v>0.4220615581791234</v>
      </c>
      <c r="H84" s="50">
        <f>Data5!P727-Data5!S727</f>
        <v>0.12494939669669192</v>
      </c>
      <c r="I84" s="50">
        <f>Data5!U727</f>
        <v>0.5555555555555556</v>
      </c>
      <c r="J84" s="50">
        <f>Data5!W727</f>
        <v>0.5551443828441209</v>
      </c>
      <c r="K84" s="50">
        <f>Data5!AQ727</f>
        <v>0.05766432736603819</v>
      </c>
      <c r="L84" s="103">
        <v>0.5826492240877073</v>
      </c>
      <c r="M84" s="100">
        <f>Data5!M727</f>
        <v>0.2169833779378506</v>
      </c>
    </row>
    <row r="85" spans="1:13" ht="12.75">
      <c r="A85" s="101">
        <v>83</v>
      </c>
      <c r="B85" s="101" t="s">
        <v>1775</v>
      </c>
      <c r="C85" s="102">
        <f>Data5!C728</f>
        <v>0.6666666666666666</v>
      </c>
      <c r="D85" s="102">
        <f>Data5!F728</f>
        <v>0.2596898081796431</v>
      </c>
      <c r="E85" s="50">
        <f t="shared" si="1"/>
        <v>2.5671653090270414</v>
      </c>
      <c r="F85" s="50">
        <f>Data5!I728</f>
        <v>0.5413889525823512</v>
      </c>
      <c r="G85" s="50">
        <f>Data5!P728</f>
        <v>0.366399097223451</v>
      </c>
      <c r="H85" s="50">
        <f>Data5!P728-Data5!S728</f>
        <v>0.125442725832297</v>
      </c>
      <c r="I85" s="50">
        <f>Data5!U728</f>
        <v>0.3333333333333333</v>
      </c>
      <c r="J85" s="50">
        <f>Data5!W728</f>
        <v>0.5291126122072837</v>
      </c>
      <c r="K85" s="50">
        <f>Data5!AQ728</f>
        <v>0.08491346632204198</v>
      </c>
      <c r="L85" s="103">
        <v>0.5779159049360146</v>
      </c>
      <c r="M85" s="100">
        <f>Data5!M728</f>
        <v>0.32909193778758994</v>
      </c>
    </row>
    <row r="86" spans="1:13" ht="12.75">
      <c r="A86" s="101">
        <v>84</v>
      </c>
      <c r="B86" s="101" t="s">
        <v>1776</v>
      </c>
      <c r="C86" s="102">
        <f>Data5!C729</f>
        <v>1</v>
      </c>
      <c r="D86" s="102">
        <f>Data5!F729</f>
        <v>0.3114448341009096</v>
      </c>
      <c r="E86" s="50">
        <f t="shared" si="1"/>
        <v>3.2108415054847086</v>
      </c>
      <c r="F86" s="50">
        <f>Data5!I729</f>
        <v>0.5814056919115278</v>
      </c>
      <c r="G86" s="50">
        <f>Data5!P729</f>
        <v>0.37676426856920964</v>
      </c>
      <c r="H86" s="50">
        <f>Data5!P729-Data5!S729</f>
        <v>0.11676775939775985</v>
      </c>
      <c r="I86" s="50">
        <f>Data5!U729</f>
        <v>0.7777777777777778</v>
      </c>
      <c r="J86" s="50">
        <f>Data5!W729</f>
        <v>0.5002776342975207</v>
      </c>
      <c r="K86" s="50">
        <f>Data5!AQ729</f>
        <v>0.1032878500918274</v>
      </c>
      <c r="L86" s="103">
        <v>0.5655069222927422</v>
      </c>
      <c r="M86" s="100">
        <f>Data5!M729</f>
        <v>0.3803097207537782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829"/>
  <sheetViews>
    <sheetView workbookViewId="0" topLeftCell="A1">
      <selection activeCell="A2" sqref="A2"/>
    </sheetView>
  </sheetViews>
  <sheetFormatPr defaultColWidth="9.140625" defaultRowHeight="12.75"/>
  <cols>
    <col min="9" max="9" width="9.8515625" style="0" customWidth="1"/>
    <col min="13" max="13" width="11.7109375" style="0" bestFit="1" customWidth="1"/>
  </cols>
  <sheetData>
    <row r="1" ht="12.75">
      <c r="A1" s="5" t="s">
        <v>433</v>
      </c>
    </row>
    <row r="2" spans="1:40" s="5" customFormat="1" ht="12.75">
      <c r="A2" s="5" t="s">
        <v>2139</v>
      </c>
      <c r="B2" s="5" t="s">
        <v>2140</v>
      </c>
      <c r="C2" s="1" t="s">
        <v>2141</v>
      </c>
      <c r="D2" s="5" t="s">
        <v>2139</v>
      </c>
      <c r="E2" s="5" t="s">
        <v>2140</v>
      </c>
      <c r="F2" s="8" t="s">
        <v>308</v>
      </c>
      <c r="G2" s="8" t="s">
        <v>309</v>
      </c>
      <c r="H2" s="8" t="s">
        <v>310</v>
      </c>
      <c r="I2" s="8" t="s">
        <v>311</v>
      </c>
      <c r="J2" s="8" t="s">
        <v>312</v>
      </c>
      <c r="K2" s="8" t="s">
        <v>313</v>
      </c>
      <c r="L2" s="9" t="s">
        <v>314</v>
      </c>
      <c r="M2" s="9" t="s">
        <v>315</v>
      </c>
      <c r="N2" s="9" t="s">
        <v>316</v>
      </c>
      <c r="O2" s="9" t="s">
        <v>317</v>
      </c>
      <c r="P2" s="9" t="s">
        <v>318</v>
      </c>
      <c r="Q2" s="9" t="s">
        <v>319</v>
      </c>
      <c r="R2" s="5" t="s">
        <v>323</v>
      </c>
      <c r="S2" s="5" t="s">
        <v>324</v>
      </c>
      <c r="T2" s="5" t="s">
        <v>326</v>
      </c>
      <c r="U2" s="5" t="s">
        <v>327</v>
      </c>
      <c r="V2" s="5" t="s">
        <v>115</v>
      </c>
      <c r="W2" s="5" t="s">
        <v>116</v>
      </c>
      <c r="X2" s="5" t="s">
        <v>1316</v>
      </c>
      <c r="Z2" s="5" t="s">
        <v>1315</v>
      </c>
      <c r="AA2" s="106" t="s">
        <v>330</v>
      </c>
      <c r="AB2" s="107" t="s">
        <v>331</v>
      </c>
      <c r="AC2" s="108" t="s">
        <v>332</v>
      </c>
      <c r="AD2" s="108" t="s">
        <v>333</v>
      </c>
      <c r="AE2" s="106" t="s">
        <v>334</v>
      </c>
      <c r="AF2" s="106" t="s">
        <v>335</v>
      </c>
      <c r="AG2" s="107" t="s">
        <v>336</v>
      </c>
      <c r="AH2" s="5" t="s">
        <v>1181</v>
      </c>
      <c r="AI2" s="5" t="s">
        <v>337</v>
      </c>
      <c r="AJ2" s="5" t="s">
        <v>338</v>
      </c>
      <c r="AK2" s="5" t="s">
        <v>339</v>
      </c>
      <c r="AL2" s="5" t="s">
        <v>340</v>
      </c>
      <c r="AM2" s="5" t="s">
        <v>341</v>
      </c>
      <c r="AN2" s="5" t="s">
        <v>342</v>
      </c>
    </row>
    <row r="3" spans="1:40" ht="12.75">
      <c r="A3" s="6">
        <v>1</v>
      </c>
      <c r="B3" s="7" t="s">
        <v>2142</v>
      </c>
      <c r="C3">
        <v>2</v>
      </c>
      <c r="D3" s="6">
        <v>1</v>
      </c>
      <c r="E3" s="7" t="s">
        <v>2142</v>
      </c>
      <c r="F3" s="10">
        <v>5802</v>
      </c>
      <c r="G3" s="10">
        <v>21698</v>
      </c>
      <c r="H3" s="10">
        <v>3128</v>
      </c>
      <c r="I3" s="10">
        <v>0</v>
      </c>
      <c r="J3" s="10">
        <v>2336</v>
      </c>
      <c r="K3" s="10">
        <v>53682</v>
      </c>
      <c r="L3" s="11">
        <v>5768</v>
      </c>
      <c r="M3" s="11">
        <v>15302</v>
      </c>
      <c r="N3" s="11">
        <v>2450</v>
      </c>
      <c r="O3" s="12">
        <v>0</v>
      </c>
      <c r="P3" s="12">
        <v>1606</v>
      </c>
      <c r="Q3" s="11">
        <v>55229</v>
      </c>
      <c r="R3">
        <f>IF(MATCH(MAX(L3:P3),L3:P3,0)=2,1,0)</f>
        <v>1</v>
      </c>
      <c r="S3">
        <f>IF(MATCH(MAX(F3:J3),F3:J3,0)=2,1,0)</f>
        <v>1</v>
      </c>
      <c r="T3">
        <f>SUM(L3:P3)</f>
        <v>25126</v>
      </c>
      <c r="U3" s="10">
        <f>SUM(F3:J3)</f>
        <v>32964</v>
      </c>
      <c r="V3">
        <f>M3/T3</f>
        <v>0.6090105866433176</v>
      </c>
      <c r="W3" t="str">
        <f>B3</f>
        <v>Barking</v>
      </c>
      <c r="X3">
        <f>T3-MAX(L3:P3)</f>
        <v>9824</v>
      </c>
      <c r="Z3">
        <v>0</v>
      </c>
      <c r="AA3" s="6">
        <v>1</v>
      </c>
      <c r="AB3" s="7" t="s">
        <v>2142</v>
      </c>
      <c r="AC3" s="92">
        <v>1</v>
      </c>
      <c r="AD3" s="92" t="s">
        <v>343</v>
      </c>
      <c r="AE3" s="93">
        <v>2</v>
      </c>
      <c r="AF3" s="93">
        <v>2</v>
      </c>
      <c r="AG3" s="94" t="s">
        <v>344</v>
      </c>
      <c r="AH3" s="95">
        <v>1944</v>
      </c>
      <c r="AI3" s="95" t="s">
        <v>345</v>
      </c>
      <c r="AJ3" s="95" t="s">
        <v>346</v>
      </c>
      <c r="AK3" s="95" t="s">
        <v>347</v>
      </c>
      <c r="AL3" s="95" t="s">
        <v>348</v>
      </c>
      <c r="AM3" s="95" t="s">
        <v>349</v>
      </c>
      <c r="AN3" s="95">
        <v>1994</v>
      </c>
    </row>
    <row r="4" spans="1:40" ht="12.75">
      <c r="A4" s="6">
        <v>2</v>
      </c>
      <c r="B4" s="7" t="s">
        <v>2143</v>
      </c>
      <c r="C4">
        <v>9</v>
      </c>
      <c r="D4" s="6">
        <v>2</v>
      </c>
      <c r="E4" s="7" t="s">
        <v>2143</v>
      </c>
      <c r="F4" s="10">
        <v>18687</v>
      </c>
      <c r="G4" s="10">
        <v>24047</v>
      </c>
      <c r="H4" s="10">
        <v>3482</v>
      </c>
      <c r="I4" s="10">
        <v>0</v>
      </c>
      <c r="J4" s="10">
        <v>1181</v>
      </c>
      <c r="K4" s="10">
        <v>66928</v>
      </c>
      <c r="L4" s="11">
        <v>13445</v>
      </c>
      <c r="M4" s="11">
        <v>18498</v>
      </c>
      <c r="N4" s="11">
        <v>4450</v>
      </c>
      <c r="O4" s="12">
        <v>0</v>
      </c>
      <c r="P4" s="12">
        <v>411</v>
      </c>
      <c r="Q4" s="11">
        <v>67495</v>
      </c>
      <c r="R4">
        <f aca="true" t="shared" si="0" ref="R4:R67">IF(MATCH(MAX(L4:P4),L4:P4,0)=2,1,0)</f>
        <v>1</v>
      </c>
      <c r="S4">
        <f aca="true" t="shared" si="1" ref="S4:S67">IF(MATCH(MAX(F4:J4),F4:J4,0)=2,1,0)</f>
        <v>1</v>
      </c>
      <c r="T4">
        <f aca="true" t="shared" si="2" ref="T4:T67">SUM(L4:P4)</f>
        <v>36804</v>
      </c>
      <c r="U4" s="10">
        <f aca="true" t="shared" si="3" ref="U4:U67">SUM(F4:J4)</f>
        <v>47397</v>
      </c>
      <c r="V4">
        <f aca="true" t="shared" si="4" ref="V4:V67">M4/T4</f>
        <v>0.5026084121291164</v>
      </c>
      <c r="W4" t="str">
        <f aca="true" t="shared" si="5" ref="W4:W67">B4</f>
        <v>Battersea</v>
      </c>
      <c r="X4">
        <f aca="true" t="shared" si="6" ref="X4:X67">T4-MAX(L4:P4)</f>
        <v>18306</v>
      </c>
      <c r="Z4">
        <v>0</v>
      </c>
      <c r="AA4" s="6">
        <v>2</v>
      </c>
      <c r="AB4" s="7" t="s">
        <v>2143</v>
      </c>
      <c r="AC4" s="92">
        <v>1</v>
      </c>
      <c r="AD4" s="92" t="s">
        <v>343</v>
      </c>
      <c r="AE4" s="93">
        <v>2</v>
      </c>
      <c r="AF4" s="93">
        <v>2</v>
      </c>
      <c r="AG4" s="94" t="s">
        <v>350</v>
      </c>
      <c r="AH4" s="95">
        <v>1944</v>
      </c>
      <c r="AI4" s="95" t="s">
        <v>351</v>
      </c>
      <c r="AJ4" s="95" t="s">
        <v>346</v>
      </c>
      <c r="AK4" s="95" t="s">
        <v>352</v>
      </c>
      <c r="AL4" s="95" t="s">
        <v>353</v>
      </c>
      <c r="AM4" s="95" t="s">
        <v>354</v>
      </c>
      <c r="AN4" s="95">
        <v>1997</v>
      </c>
    </row>
    <row r="5" spans="1:40" ht="12.75">
      <c r="A5" s="6">
        <v>3</v>
      </c>
      <c r="B5" s="7" t="s">
        <v>2144</v>
      </c>
      <c r="C5">
        <v>7</v>
      </c>
      <c r="D5" s="6">
        <v>3</v>
      </c>
      <c r="E5" s="7" t="s">
        <v>2144</v>
      </c>
      <c r="F5" s="10">
        <v>23084</v>
      </c>
      <c r="G5" s="10">
        <v>18131</v>
      </c>
      <c r="H5" s="10">
        <v>9858</v>
      </c>
      <c r="I5" s="10">
        <v>0</v>
      </c>
      <c r="J5" s="10">
        <v>3277</v>
      </c>
      <c r="K5" s="10">
        <v>72807</v>
      </c>
      <c r="L5" s="11">
        <v>20618</v>
      </c>
      <c r="M5" s="11">
        <v>15659</v>
      </c>
      <c r="N5" s="11">
        <v>7308</v>
      </c>
      <c r="O5" s="12">
        <v>0</v>
      </c>
      <c r="P5" s="12">
        <v>1977</v>
      </c>
      <c r="Q5" s="11">
        <v>72241</v>
      </c>
      <c r="R5">
        <f t="shared" si="0"/>
        <v>0</v>
      </c>
      <c r="S5">
        <f t="shared" si="1"/>
        <v>0</v>
      </c>
      <c r="T5">
        <f t="shared" si="2"/>
        <v>45562</v>
      </c>
      <c r="U5" s="10">
        <f t="shared" si="3"/>
        <v>54350</v>
      </c>
      <c r="V5">
        <f t="shared" si="4"/>
        <v>0.3436855274131952</v>
      </c>
      <c r="W5" t="str">
        <f t="shared" si="5"/>
        <v>Beckenham</v>
      </c>
      <c r="X5">
        <f t="shared" si="6"/>
        <v>24944</v>
      </c>
      <c r="Z5">
        <v>0</v>
      </c>
      <c r="AA5" s="6">
        <v>3</v>
      </c>
      <c r="AB5" s="7" t="s">
        <v>2144</v>
      </c>
      <c r="AC5" s="92">
        <v>1</v>
      </c>
      <c r="AD5" s="92" t="s">
        <v>343</v>
      </c>
      <c r="AE5" s="93">
        <v>1</v>
      </c>
      <c r="AF5" s="93">
        <v>1</v>
      </c>
      <c r="AG5" s="94" t="s">
        <v>355</v>
      </c>
      <c r="AH5" s="95">
        <v>1947</v>
      </c>
      <c r="AI5" s="95" t="s">
        <v>356</v>
      </c>
      <c r="AJ5" s="95" t="s">
        <v>346</v>
      </c>
      <c r="AK5" s="95" t="s">
        <v>357</v>
      </c>
      <c r="AL5" s="95" t="s">
        <v>358</v>
      </c>
      <c r="AM5" s="95" t="s">
        <v>359</v>
      </c>
      <c r="AN5" s="95">
        <v>1997</v>
      </c>
    </row>
    <row r="6" spans="1:40" ht="12.75">
      <c r="A6" s="6">
        <v>4</v>
      </c>
      <c r="B6" s="7" t="s">
        <v>2145</v>
      </c>
      <c r="C6">
        <v>4</v>
      </c>
      <c r="D6" s="6">
        <v>4</v>
      </c>
      <c r="E6" s="7" t="s">
        <v>2145</v>
      </c>
      <c r="F6" s="10">
        <v>9412</v>
      </c>
      <c r="G6" s="10">
        <v>20697</v>
      </c>
      <c r="H6" s="10">
        <v>5361</v>
      </c>
      <c r="I6" s="10">
        <v>0</v>
      </c>
      <c r="J6" s="10">
        <v>9212</v>
      </c>
      <c r="K6" s="10">
        <v>73008</v>
      </c>
      <c r="L6" s="11">
        <v>9323</v>
      </c>
      <c r="M6" s="11">
        <v>19380</v>
      </c>
      <c r="N6" s="11">
        <v>5946</v>
      </c>
      <c r="O6" s="12">
        <v>0</v>
      </c>
      <c r="P6" s="12">
        <v>3821</v>
      </c>
      <c r="Q6" s="11">
        <v>79192</v>
      </c>
      <c r="R6">
        <f t="shared" si="0"/>
        <v>1</v>
      </c>
      <c r="S6">
        <f t="shared" si="1"/>
        <v>1</v>
      </c>
      <c r="T6">
        <f t="shared" si="2"/>
        <v>38470</v>
      </c>
      <c r="U6" s="10">
        <f t="shared" si="3"/>
        <v>44682</v>
      </c>
      <c r="V6">
        <f t="shared" si="4"/>
        <v>0.5037691707824279</v>
      </c>
      <c r="W6" t="str">
        <f t="shared" si="5"/>
        <v>Bethnal Green and Bow</v>
      </c>
      <c r="X6">
        <f t="shared" si="6"/>
        <v>19090</v>
      </c>
      <c r="Z6">
        <v>1</v>
      </c>
      <c r="AA6" s="6">
        <v>4</v>
      </c>
      <c r="AB6" s="7" t="s">
        <v>2145</v>
      </c>
      <c r="AC6" s="92">
        <v>1</v>
      </c>
      <c r="AD6" s="92" t="s">
        <v>343</v>
      </c>
      <c r="AE6" s="93">
        <v>2</v>
      </c>
      <c r="AF6" s="93">
        <v>2</v>
      </c>
      <c r="AG6" s="94" t="s">
        <v>360</v>
      </c>
      <c r="AH6" s="95">
        <v>1967</v>
      </c>
      <c r="AI6" s="95" t="s">
        <v>361</v>
      </c>
      <c r="AJ6" s="95" t="s">
        <v>362</v>
      </c>
      <c r="AK6" s="95" t="s">
        <v>363</v>
      </c>
      <c r="AL6" s="95" t="s">
        <v>364</v>
      </c>
      <c r="AM6" s="95" t="s">
        <v>365</v>
      </c>
      <c r="AN6" s="95">
        <v>1997</v>
      </c>
    </row>
    <row r="7" spans="1:40" ht="12.75">
      <c r="A7" s="6">
        <v>5</v>
      </c>
      <c r="B7" s="7" t="s">
        <v>2146</v>
      </c>
      <c r="C7">
        <v>7</v>
      </c>
      <c r="D7" s="6">
        <v>5</v>
      </c>
      <c r="E7" s="7" t="s">
        <v>2146</v>
      </c>
      <c r="F7" s="10">
        <v>18527</v>
      </c>
      <c r="G7" s="10">
        <v>21942</v>
      </c>
      <c r="H7" s="10">
        <v>5391</v>
      </c>
      <c r="I7" s="10">
        <v>0</v>
      </c>
      <c r="J7" s="10">
        <v>2363</v>
      </c>
      <c r="K7" s="10">
        <v>63334</v>
      </c>
      <c r="L7" s="11">
        <v>16121</v>
      </c>
      <c r="M7" s="11">
        <v>17593</v>
      </c>
      <c r="N7" s="11">
        <v>4476</v>
      </c>
      <c r="O7" s="12">
        <v>0</v>
      </c>
      <c r="P7" s="12">
        <v>2188</v>
      </c>
      <c r="Q7" s="11">
        <v>63580</v>
      </c>
      <c r="R7">
        <f t="shared" si="0"/>
        <v>1</v>
      </c>
      <c r="S7">
        <f t="shared" si="1"/>
        <v>1</v>
      </c>
      <c r="T7">
        <f t="shared" si="2"/>
        <v>40378</v>
      </c>
      <c r="U7" s="10">
        <f t="shared" si="3"/>
        <v>48223</v>
      </c>
      <c r="V7">
        <f t="shared" si="4"/>
        <v>0.43570756352469164</v>
      </c>
      <c r="W7" t="str">
        <f t="shared" si="5"/>
        <v>Bexleyheath and Crayford</v>
      </c>
      <c r="X7">
        <f t="shared" si="6"/>
        <v>22785</v>
      </c>
      <c r="Z7">
        <v>0</v>
      </c>
      <c r="AA7" s="6">
        <v>5</v>
      </c>
      <c r="AB7" s="7" t="s">
        <v>2146</v>
      </c>
      <c r="AC7" s="92">
        <v>1</v>
      </c>
      <c r="AD7" s="92" t="s">
        <v>343</v>
      </c>
      <c r="AE7" s="93">
        <v>2</v>
      </c>
      <c r="AF7" s="93">
        <v>2</v>
      </c>
      <c r="AG7" s="94" t="s">
        <v>366</v>
      </c>
      <c r="AH7" s="95">
        <v>1936</v>
      </c>
      <c r="AI7" s="95" t="s">
        <v>367</v>
      </c>
      <c r="AJ7" s="95" t="s">
        <v>346</v>
      </c>
      <c r="AK7" s="95" t="s">
        <v>368</v>
      </c>
      <c r="AL7" s="95" t="s">
        <v>369</v>
      </c>
      <c r="AM7" s="95" t="s">
        <v>370</v>
      </c>
      <c r="AN7" s="95">
        <v>1997</v>
      </c>
    </row>
    <row r="8" spans="1:40" ht="12.75">
      <c r="A8" s="6">
        <v>6</v>
      </c>
      <c r="B8" s="7" t="s">
        <v>2147</v>
      </c>
      <c r="C8">
        <v>5</v>
      </c>
      <c r="D8" s="6">
        <v>6</v>
      </c>
      <c r="E8" s="7" t="s">
        <v>2147</v>
      </c>
      <c r="F8" s="10">
        <v>7866</v>
      </c>
      <c r="G8" s="10">
        <v>23748</v>
      </c>
      <c r="H8" s="10">
        <v>2751</v>
      </c>
      <c r="I8" s="10">
        <v>0</v>
      </c>
      <c r="J8" s="10">
        <v>907</v>
      </c>
      <c r="K8" s="10">
        <v>53548</v>
      </c>
      <c r="L8" s="11">
        <v>5278</v>
      </c>
      <c r="M8" s="11">
        <v>18325</v>
      </c>
      <c r="N8" s="11">
        <v>3065</v>
      </c>
      <c r="O8" s="12">
        <v>0</v>
      </c>
      <c r="P8" s="12">
        <v>2324</v>
      </c>
      <c r="Q8" s="11">
        <v>58095</v>
      </c>
      <c r="R8">
        <f t="shared" si="0"/>
        <v>1</v>
      </c>
      <c r="S8">
        <f t="shared" si="1"/>
        <v>1</v>
      </c>
      <c r="T8">
        <f t="shared" si="2"/>
        <v>28992</v>
      </c>
      <c r="U8" s="10">
        <f t="shared" si="3"/>
        <v>35272</v>
      </c>
      <c r="V8">
        <f t="shared" si="4"/>
        <v>0.6320709161147903</v>
      </c>
      <c r="W8" t="str">
        <f t="shared" si="5"/>
        <v>Brent East</v>
      </c>
      <c r="X8">
        <f t="shared" si="6"/>
        <v>10667</v>
      </c>
      <c r="Z8">
        <v>0</v>
      </c>
      <c r="AA8" s="6">
        <v>6</v>
      </c>
      <c r="AB8" s="7" t="s">
        <v>2147</v>
      </c>
      <c r="AC8" s="92">
        <v>1</v>
      </c>
      <c r="AD8" s="92" t="s">
        <v>343</v>
      </c>
      <c r="AE8" s="93">
        <v>2</v>
      </c>
      <c r="AF8" s="93">
        <v>2</v>
      </c>
      <c r="AG8" s="94" t="s">
        <v>371</v>
      </c>
      <c r="AH8" s="95"/>
      <c r="AI8" s="95" t="s">
        <v>372</v>
      </c>
      <c r="AJ8" s="95" t="s">
        <v>346</v>
      </c>
      <c r="AK8" s="95" t="s">
        <v>373</v>
      </c>
      <c r="AL8" s="95"/>
      <c r="AM8" s="95" t="s">
        <v>374</v>
      </c>
      <c r="AN8" s="95">
        <v>2001</v>
      </c>
    </row>
    <row r="9" spans="1:40" ht="12.75">
      <c r="A9" s="6">
        <v>7</v>
      </c>
      <c r="B9" s="7" t="s">
        <v>2148</v>
      </c>
      <c r="C9">
        <v>5</v>
      </c>
      <c r="D9" s="6">
        <v>7</v>
      </c>
      <c r="E9" s="7" t="s">
        <v>2148</v>
      </c>
      <c r="F9" s="10">
        <v>15324</v>
      </c>
      <c r="G9" s="10">
        <v>19343</v>
      </c>
      <c r="H9" s="10">
        <v>3104</v>
      </c>
      <c r="I9" s="10">
        <v>0</v>
      </c>
      <c r="J9" s="10">
        <v>403</v>
      </c>
      <c r="K9" s="10">
        <v>54149</v>
      </c>
      <c r="L9" s="11">
        <v>9944</v>
      </c>
      <c r="M9" s="11">
        <v>20149</v>
      </c>
      <c r="N9" s="11">
        <v>3846</v>
      </c>
      <c r="O9" s="12">
        <v>0</v>
      </c>
      <c r="P9" s="12">
        <v>0</v>
      </c>
      <c r="Q9" s="11">
        <v>58789</v>
      </c>
      <c r="R9">
        <f t="shared" si="0"/>
        <v>1</v>
      </c>
      <c r="S9">
        <f t="shared" si="1"/>
        <v>1</v>
      </c>
      <c r="T9">
        <f t="shared" si="2"/>
        <v>33939</v>
      </c>
      <c r="U9" s="10">
        <f t="shared" si="3"/>
        <v>38174</v>
      </c>
      <c r="V9">
        <f t="shared" si="4"/>
        <v>0.5936827838180264</v>
      </c>
      <c r="W9" t="str">
        <f t="shared" si="5"/>
        <v>Brent North</v>
      </c>
      <c r="X9">
        <f t="shared" si="6"/>
        <v>13790</v>
      </c>
      <c r="Z9">
        <v>0</v>
      </c>
      <c r="AA9" s="6">
        <v>7</v>
      </c>
      <c r="AB9" s="7" t="s">
        <v>2148</v>
      </c>
      <c r="AC9" s="92">
        <v>1</v>
      </c>
      <c r="AD9" s="92" t="s">
        <v>343</v>
      </c>
      <c r="AE9" s="93">
        <v>2</v>
      </c>
      <c r="AF9" s="93">
        <v>2</v>
      </c>
      <c r="AG9" s="94" t="s">
        <v>375</v>
      </c>
      <c r="AH9" s="95">
        <v>1959</v>
      </c>
      <c r="AI9" s="95" t="s">
        <v>376</v>
      </c>
      <c r="AJ9" s="95" t="s">
        <v>346</v>
      </c>
      <c r="AK9" s="95" t="s">
        <v>377</v>
      </c>
      <c r="AL9" s="95"/>
      <c r="AM9" s="95" t="s">
        <v>378</v>
      </c>
      <c r="AN9" s="95">
        <v>1997</v>
      </c>
    </row>
    <row r="10" spans="1:40" ht="12.75">
      <c r="A10" s="6">
        <v>8</v>
      </c>
      <c r="B10" s="7" t="s">
        <v>2149</v>
      </c>
      <c r="C10">
        <v>5</v>
      </c>
      <c r="D10" s="6">
        <v>8</v>
      </c>
      <c r="E10" s="7" t="s">
        <v>2149</v>
      </c>
      <c r="F10" s="10">
        <v>5489</v>
      </c>
      <c r="G10" s="10">
        <v>25180</v>
      </c>
      <c r="H10" s="10">
        <v>2670</v>
      </c>
      <c r="I10" s="10">
        <v>0</v>
      </c>
      <c r="J10" s="10">
        <v>1159</v>
      </c>
      <c r="K10" s="10">
        <v>53505</v>
      </c>
      <c r="L10" s="11">
        <v>3604</v>
      </c>
      <c r="M10" s="11">
        <v>20984</v>
      </c>
      <c r="N10" s="11">
        <v>3098</v>
      </c>
      <c r="O10" s="12">
        <v>0</v>
      </c>
      <c r="P10" s="12">
        <v>951</v>
      </c>
      <c r="Q10" s="11">
        <v>55891</v>
      </c>
      <c r="R10">
        <f t="shared" si="0"/>
        <v>1</v>
      </c>
      <c r="S10">
        <f t="shared" si="1"/>
        <v>1</v>
      </c>
      <c r="T10">
        <f t="shared" si="2"/>
        <v>28637</v>
      </c>
      <c r="U10" s="10">
        <f t="shared" si="3"/>
        <v>34498</v>
      </c>
      <c r="V10">
        <f t="shared" si="4"/>
        <v>0.7327583196563886</v>
      </c>
      <c r="W10" t="str">
        <f t="shared" si="5"/>
        <v>Brent South</v>
      </c>
      <c r="X10">
        <f t="shared" si="6"/>
        <v>7653</v>
      </c>
      <c r="Z10">
        <v>0</v>
      </c>
      <c r="AA10" s="6">
        <v>8</v>
      </c>
      <c r="AB10" s="7" t="s">
        <v>2149</v>
      </c>
      <c r="AC10" s="92">
        <v>1</v>
      </c>
      <c r="AD10" s="92" t="s">
        <v>343</v>
      </c>
      <c r="AE10" s="93">
        <v>2</v>
      </c>
      <c r="AF10" s="93">
        <v>2</v>
      </c>
      <c r="AG10" s="94" t="s">
        <v>379</v>
      </c>
      <c r="AH10" s="95">
        <v>1951</v>
      </c>
      <c r="AI10" s="95" t="s">
        <v>380</v>
      </c>
      <c r="AJ10" s="95" t="s">
        <v>346</v>
      </c>
      <c r="AK10" s="95" t="s">
        <v>1722</v>
      </c>
      <c r="AL10" s="95" t="s">
        <v>381</v>
      </c>
      <c r="AM10" s="95" t="s">
        <v>382</v>
      </c>
      <c r="AN10" s="95">
        <v>1987</v>
      </c>
    </row>
    <row r="11" spans="1:40" ht="12.75">
      <c r="A11" s="6">
        <v>9</v>
      </c>
      <c r="B11" s="7" t="s">
        <v>2150</v>
      </c>
      <c r="C11">
        <v>10</v>
      </c>
      <c r="D11" s="6">
        <v>9</v>
      </c>
      <c r="E11" s="7" t="s">
        <v>2150</v>
      </c>
      <c r="F11" s="10">
        <v>17825</v>
      </c>
      <c r="G11" s="10">
        <v>32249</v>
      </c>
      <c r="H11" s="10">
        <v>4613</v>
      </c>
      <c r="I11" s="10">
        <v>0</v>
      </c>
      <c r="J11" s="10">
        <v>1448</v>
      </c>
      <c r="K11" s="10">
        <v>79058</v>
      </c>
      <c r="L11" s="11">
        <v>12957</v>
      </c>
      <c r="M11" s="11">
        <v>23275</v>
      </c>
      <c r="N11" s="11">
        <v>5994</v>
      </c>
      <c r="O11" s="12">
        <v>0</v>
      </c>
      <c r="P11" s="12">
        <v>2288</v>
      </c>
      <c r="Q11" s="11">
        <v>84049</v>
      </c>
      <c r="R11">
        <f t="shared" si="0"/>
        <v>1</v>
      </c>
      <c r="S11">
        <f t="shared" si="1"/>
        <v>1</v>
      </c>
      <c r="T11">
        <f t="shared" si="2"/>
        <v>44514</v>
      </c>
      <c r="U11" s="10">
        <f t="shared" si="3"/>
        <v>56135</v>
      </c>
      <c r="V11">
        <f t="shared" si="4"/>
        <v>0.5228692096868401</v>
      </c>
      <c r="W11" t="str">
        <f t="shared" si="5"/>
        <v>Brentford and Isleworth</v>
      </c>
      <c r="X11">
        <f t="shared" si="6"/>
        <v>21239</v>
      </c>
      <c r="Z11">
        <v>1</v>
      </c>
      <c r="AA11" s="6">
        <v>9</v>
      </c>
      <c r="AB11" s="7" t="s">
        <v>2150</v>
      </c>
      <c r="AC11" s="92">
        <v>1</v>
      </c>
      <c r="AD11" s="92" t="s">
        <v>343</v>
      </c>
      <c r="AE11" s="93">
        <v>2</v>
      </c>
      <c r="AF11" s="93">
        <v>2</v>
      </c>
      <c r="AG11" s="94" t="s">
        <v>383</v>
      </c>
      <c r="AH11" s="95">
        <v>1948</v>
      </c>
      <c r="AI11" s="95" t="s">
        <v>384</v>
      </c>
      <c r="AJ11" s="95" t="s">
        <v>385</v>
      </c>
      <c r="AK11" s="95" t="s">
        <v>386</v>
      </c>
      <c r="AL11" s="95" t="s">
        <v>387</v>
      </c>
      <c r="AM11" s="95" t="s">
        <v>388</v>
      </c>
      <c r="AN11" s="95">
        <v>1997</v>
      </c>
    </row>
    <row r="12" spans="1:40" ht="12.75">
      <c r="A12" s="6">
        <v>10</v>
      </c>
      <c r="B12" s="7" t="s">
        <v>2151</v>
      </c>
      <c r="C12">
        <v>7</v>
      </c>
      <c r="D12" s="6">
        <v>10</v>
      </c>
      <c r="E12" s="7" t="s">
        <v>2151</v>
      </c>
      <c r="F12" s="10">
        <v>24428</v>
      </c>
      <c r="G12" s="10">
        <v>13310</v>
      </c>
      <c r="H12" s="10">
        <v>12530</v>
      </c>
      <c r="I12" s="10">
        <v>0</v>
      </c>
      <c r="J12" s="10">
        <v>2490</v>
      </c>
      <c r="K12" s="10">
        <v>71104</v>
      </c>
      <c r="L12" s="11">
        <v>21412</v>
      </c>
      <c r="M12" s="11">
        <v>12375</v>
      </c>
      <c r="N12" s="11">
        <v>8180</v>
      </c>
      <c r="O12" s="12">
        <v>0</v>
      </c>
      <c r="P12" s="12">
        <v>1264</v>
      </c>
      <c r="Q12" s="11">
        <v>68763</v>
      </c>
      <c r="R12">
        <f t="shared" si="0"/>
        <v>0</v>
      </c>
      <c r="S12">
        <f t="shared" si="1"/>
        <v>0</v>
      </c>
      <c r="T12">
        <f t="shared" si="2"/>
        <v>43231</v>
      </c>
      <c r="U12" s="10">
        <f t="shared" si="3"/>
        <v>52758</v>
      </c>
      <c r="V12">
        <f t="shared" si="4"/>
        <v>0.28625292035807637</v>
      </c>
      <c r="W12" t="str">
        <f t="shared" si="5"/>
        <v>Bromley and Chislehurst</v>
      </c>
      <c r="X12">
        <f t="shared" si="6"/>
        <v>21819</v>
      </c>
      <c r="Z12">
        <v>0</v>
      </c>
      <c r="AA12" s="6">
        <v>10</v>
      </c>
      <c r="AB12" s="7" t="s">
        <v>2151</v>
      </c>
      <c r="AC12" s="92">
        <v>1</v>
      </c>
      <c r="AD12" s="92" t="s">
        <v>343</v>
      </c>
      <c r="AE12" s="93">
        <v>1</v>
      </c>
      <c r="AF12" s="93">
        <v>1</v>
      </c>
      <c r="AG12" s="94" t="s">
        <v>389</v>
      </c>
      <c r="AH12" s="95">
        <v>1944</v>
      </c>
      <c r="AI12" s="95" t="s">
        <v>390</v>
      </c>
      <c r="AJ12" s="95" t="s">
        <v>346</v>
      </c>
      <c r="AK12" s="95" t="s">
        <v>1770</v>
      </c>
      <c r="AL12" s="95" t="s">
        <v>391</v>
      </c>
      <c r="AM12" s="95" t="s">
        <v>392</v>
      </c>
      <c r="AN12" s="95">
        <v>1997</v>
      </c>
    </row>
    <row r="13" spans="1:40" ht="12.75">
      <c r="A13" s="6">
        <v>11</v>
      </c>
      <c r="B13" s="7" t="s">
        <v>2152</v>
      </c>
      <c r="C13">
        <v>8</v>
      </c>
      <c r="D13" s="6">
        <v>11</v>
      </c>
      <c r="E13" s="7" t="s">
        <v>2152</v>
      </c>
      <c r="F13" s="10">
        <v>3383</v>
      </c>
      <c r="G13" s="10">
        <v>19734</v>
      </c>
      <c r="H13" s="10">
        <v>3198</v>
      </c>
      <c r="I13" s="10">
        <v>0</v>
      </c>
      <c r="J13" s="10">
        <v>2159</v>
      </c>
      <c r="K13" s="10">
        <v>50214</v>
      </c>
      <c r="L13" s="11">
        <v>2740</v>
      </c>
      <c r="M13" s="11">
        <v>17473</v>
      </c>
      <c r="N13" s="11">
        <v>3350</v>
      </c>
      <c r="O13" s="12">
        <v>0</v>
      </c>
      <c r="P13" s="12">
        <v>1541</v>
      </c>
      <c r="Q13" s="11">
        <v>53694</v>
      </c>
      <c r="R13">
        <f t="shared" si="0"/>
        <v>1</v>
      </c>
      <c r="S13">
        <f t="shared" si="1"/>
        <v>1</v>
      </c>
      <c r="T13">
        <f t="shared" si="2"/>
        <v>25104</v>
      </c>
      <c r="U13" s="10">
        <f t="shared" si="3"/>
        <v>28474</v>
      </c>
      <c r="V13">
        <f t="shared" si="4"/>
        <v>0.6960245379222435</v>
      </c>
      <c r="W13" t="str">
        <f t="shared" si="5"/>
        <v>Camberwell and Peckham</v>
      </c>
      <c r="X13">
        <f t="shared" si="6"/>
        <v>7631</v>
      </c>
      <c r="Z13">
        <v>0</v>
      </c>
      <c r="AA13" s="6">
        <v>11</v>
      </c>
      <c r="AB13" s="7" t="s">
        <v>2152</v>
      </c>
      <c r="AC13" s="92">
        <v>1</v>
      </c>
      <c r="AD13" s="92" t="s">
        <v>343</v>
      </c>
      <c r="AE13" s="93">
        <v>2</v>
      </c>
      <c r="AF13" s="93">
        <v>2</v>
      </c>
      <c r="AG13" s="94" t="s">
        <v>393</v>
      </c>
      <c r="AH13" s="95">
        <v>1950</v>
      </c>
      <c r="AI13" s="95" t="s">
        <v>394</v>
      </c>
      <c r="AJ13" s="95" t="s">
        <v>346</v>
      </c>
      <c r="AK13" s="95" t="s">
        <v>363</v>
      </c>
      <c r="AL13" s="95" t="s">
        <v>395</v>
      </c>
      <c r="AM13" s="95" t="s">
        <v>396</v>
      </c>
      <c r="AN13" s="95">
        <v>1982</v>
      </c>
    </row>
    <row r="14" spans="1:40" ht="12.75">
      <c r="A14" s="6">
        <v>12</v>
      </c>
      <c r="B14" s="7" t="s">
        <v>2153</v>
      </c>
      <c r="C14">
        <v>6</v>
      </c>
      <c r="D14" s="6">
        <v>12</v>
      </c>
      <c r="E14" s="7" t="s">
        <v>2153</v>
      </c>
      <c r="F14" s="10">
        <v>16223</v>
      </c>
      <c r="G14" s="10">
        <v>11565</v>
      </c>
      <c r="H14" s="10">
        <v>18490</v>
      </c>
      <c r="I14" s="10">
        <v>0</v>
      </c>
      <c r="J14" s="10">
        <v>2145</v>
      </c>
      <c r="K14" s="10">
        <v>66038</v>
      </c>
      <c r="L14" s="11">
        <v>13742</v>
      </c>
      <c r="M14" s="11">
        <v>7466</v>
      </c>
      <c r="N14" s="11">
        <v>18289</v>
      </c>
      <c r="O14" s="12">
        <v>0</v>
      </c>
      <c r="P14" s="12">
        <v>1115</v>
      </c>
      <c r="Q14" s="11">
        <v>67337</v>
      </c>
      <c r="R14">
        <f t="shared" si="0"/>
        <v>0</v>
      </c>
      <c r="S14">
        <f t="shared" si="1"/>
        <v>0</v>
      </c>
      <c r="T14">
        <f t="shared" si="2"/>
        <v>40612</v>
      </c>
      <c r="U14" s="10">
        <f t="shared" si="3"/>
        <v>48423</v>
      </c>
      <c r="V14">
        <f t="shared" si="4"/>
        <v>0.1838372894710923</v>
      </c>
      <c r="W14" t="str">
        <f t="shared" si="5"/>
        <v>Carshalton and Wallington</v>
      </c>
      <c r="X14">
        <f t="shared" si="6"/>
        <v>22323</v>
      </c>
      <c r="Z14">
        <v>0</v>
      </c>
      <c r="AA14" s="6">
        <v>12</v>
      </c>
      <c r="AB14" s="7" t="s">
        <v>2153</v>
      </c>
      <c r="AC14" s="92">
        <v>1</v>
      </c>
      <c r="AD14" s="92" t="s">
        <v>343</v>
      </c>
      <c r="AE14" s="93">
        <v>3</v>
      </c>
      <c r="AF14" s="93">
        <v>3</v>
      </c>
      <c r="AG14" s="94" t="s">
        <v>397</v>
      </c>
      <c r="AH14" s="95">
        <v>1962</v>
      </c>
      <c r="AI14" s="95" t="s">
        <v>398</v>
      </c>
      <c r="AJ14" s="95" t="s">
        <v>387</v>
      </c>
      <c r="AK14" s="95" t="s">
        <v>399</v>
      </c>
      <c r="AL14" s="95" t="s">
        <v>400</v>
      </c>
      <c r="AM14" s="95" t="s">
        <v>401</v>
      </c>
      <c r="AN14" s="95">
        <v>1997</v>
      </c>
    </row>
    <row r="15" spans="1:40" ht="12.75">
      <c r="A15" s="6">
        <v>13</v>
      </c>
      <c r="B15" s="7" t="s">
        <v>2154</v>
      </c>
      <c r="C15">
        <v>4</v>
      </c>
      <c r="D15" s="6">
        <v>13</v>
      </c>
      <c r="E15" s="7" t="s">
        <v>2154</v>
      </c>
      <c r="F15" s="10">
        <v>21109</v>
      </c>
      <c r="G15" s="10">
        <v>15395</v>
      </c>
      <c r="H15" s="10">
        <v>6885</v>
      </c>
      <c r="I15" s="10">
        <v>0</v>
      </c>
      <c r="J15" s="10">
        <v>1059</v>
      </c>
      <c r="K15" s="10">
        <v>62904</v>
      </c>
      <c r="L15" s="11">
        <v>17834</v>
      </c>
      <c r="M15" s="11">
        <v>12347</v>
      </c>
      <c r="N15" s="11">
        <v>5739</v>
      </c>
      <c r="O15" s="12">
        <v>0</v>
      </c>
      <c r="P15" s="12">
        <v>1062</v>
      </c>
      <c r="Q15" s="11">
        <v>63252</v>
      </c>
      <c r="R15">
        <f t="shared" si="0"/>
        <v>0</v>
      </c>
      <c r="S15">
        <f t="shared" si="1"/>
        <v>0</v>
      </c>
      <c r="T15">
        <f t="shared" si="2"/>
        <v>36982</v>
      </c>
      <c r="U15" s="10">
        <f t="shared" si="3"/>
        <v>44448</v>
      </c>
      <c r="V15">
        <f t="shared" si="4"/>
        <v>0.3338651235736304</v>
      </c>
      <c r="W15" t="str">
        <f t="shared" si="5"/>
        <v>Chingford and Woodford Green</v>
      </c>
      <c r="X15">
        <f t="shared" si="6"/>
        <v>19148</v>
      </c>
      <c r="Z15">
        <v>0</v>
      </c>
      <c r="AA15" s="6">
        <v>13</v>
      </c>
      <c r="AB15" s="7" t="s">
        <v>2154</v>
      </c>
      <c r="AC15" s="92">
        <v>1</v>
      </c>
      <c r="AD15" s="92" t="s">
        <v>343</v>
      </c>
      <c r="AE15" s="93">
        <v>1</v>
      </c>
      <c r="AF15" s="93">
        <v>1</v>
      </c>
      <c r="AG15" s="94" t="s">
        <v>402</v>
      </c>
      <c r="AH15" s="95">
        <v>1954</v>
      </c>
      <c r="AI15" s="96" t="s">
        <v>403</v>
      </c>
      <c r="AJ15" s="95" t="s">
        <v>387</v>
      </c>
      <c r="AK15" s="95" t="s">
        <v>404</v>
      </c>
      <c r="AL15" s="95"/>
      <c r="AM15" s="95" t="s">
        <v>405</v>
      </c>
      <c r="AN15" s="95">
        <v>1992</v>
      </c>
    </row>
    <row r="16" spans="1:40" ht="12.75">
      <c r="A16" s="6">
        <v>14</v>
      </c>
      <c r="B16" s="7" t="s">
        <v>2155</v>
      </c>
      <c r="C16">
        <v>3</v>
      </c>
      <c r="D16" s="6">
        <v>14</v>
      </c>
      <c r="E16" s="7" t="s">
        <v>2155</v>
      </c>
      <c r="F16" s="10">
        <v>21317</v>
      </c>
      <c r="G16" s="10">
        <v>20282</v>
      </c>
      <c r="H16" s="10">
        <v>6121</v>
      </c>
      <c r="I16" s="10">
        <v>0</v>
      </c>
      <c r="J16" s="10">
        <v>1845</v>
      </c>
      <c r="K16" s="10">
        <v>69049</v>
      </c>
      <c r="L16" s="11">
        <v>19702</v>
      </c>
      <c r="M16" s="11">
        <v>17001</v>
      </c>
      <c r="N16" s="11">
        <v>5753</v>
      </c>
      <c r="O16" s="12">
        <v>0</v>
      </c>
      <c r="P16" s="12">
        <v>0</v>
      </c>
      <c r="Q16" s="11">
        <v>70217</v>
      </c>
      <c r="R16">
        <f t="shared" si="0"/>
        <v>0</v>
      </c>
      <c r="S16">
        <f t="shared" si="1"/>
        <v>0</v>
      </c>
      <c r="T16">
        <f t="shared" si="2"/>
        <v>42456</v>
      </c>
      <c r="U16" s="10">
        <f t="shared" si="3"/>
        <v>49565</v>
      </c>
      <c r="V16">
        <f t="shared" si="4"/>
        <v>0.4004381006218202</v>
      </c>
      <c r="W16" t="str">
        <f t="shared" si="5"/>
        <v>Chipping Barnet</v>
      </c>
      <c r="X16">
        <f t="shared" si="6"/>
        <v>22754</v>
      </c>
      <c r="Z16">
        <v>0</v>
      </c>
      <c r="AA16" s="6">
        <v>14</v>
      </c>
      <c r="AB16" s="7" t="s">
        <v>2155</v>
      </c>
      <c r="AC16" s="92">
        <v>1</v>
      </c>
      <c r="AD16" s="92" t="s">
        <v>343</v>
      </c>
      <c r="AE16" s="93">
        <v>1</v>
      </c>
      <c r="AF16" s="93">
        <v>1</v>
      </c>
      <c r="AG16" s="94" t="s">
        <v>406</v>
      </c>
      <c r="AH16" s="95">
        <v>1935</v>
      </c>
      <c r="AI16" s="95" t="s">
        <v>407</v>
      </c>
      <c r="AJ16" s="95" t="s">
        <v>346</v>
      </c>
      <c r="AK16" s="95" t="s">
        <v>408</v>
      </c>
      <c r="AL16" s="95"/>
      <c r="AM16" s="95" t="s">
        <v>409</v>
      </c>
      <c r="AN16" s="95">
        <v>1979</v>
      </c>
    </row>
    <row r="17" spans="1:40" ht="12.75">
      <c r="A17" s="6">
        <v>15</v>
      </c>
      <c r="B17" s="7" t="s">
        <v>2156</v>
      </c>
      <c r="C17">
        <v>1</v>
      </c>
      <c r="D17" s="6">
        <v>15</v>
      </c>
      <c r="E17" s="7" t="s">
        <v>2156</v>
      </c>
      <c r="F17" s="10">
        <v>18981</v>
      </c>
      <c r="G17" s="10">
        <v>14100</v>
      </c>
      <c r="H17" s="10">
        <v>4933</v>
      </c>
      <c r="I17" s="10">
        <v>0</v>
      </c>
      <c r="J17" s="10">
        <v>2141</v>
      </c>
      <c r="K17" s="10">
        <v>69047</v>
      </c>
      <c r="L17" s="11">
        <v>15737</v>
      </c>
      <c r="M17" s="11">
        <v>11238</v>
      </c>
      <c r="N17" s="11">
        <v>5218</v>
      </c>
      <c r="O17" s="12">
        <v>0</v>
      </c>
      <c r="P17" s="12">
        <v>1782</v>
      </c>
      <c r="Q17" s="11">
        <v>71935</v>
      </c>
      <c r="R17">
        <f t="shared" si="0"/>
        <v>0</v>
      </c>
      <c r="S17">
        <f t="shared" si="1"/>
        <v>0</v>
      </c>
      <c r="T17">
        <f t="shared" si="2"/>
        <v>33975</v>
      </c>
      <c r="U17" s="10">
        <f t="shared" si="3"/>
        <v>40155</v>
      </c>
      <c r="V17">
        <f t="shared" si="4"/>
        <v>0.33077262693156734</v>
      </c>
      <c r="W17" t="str">
        <f t="shared" si="5"/>
        <v>Cities of London and Westminster</v>
      </c>
      <c r="X17">
        <f t="shared" si="6"/>
        <v>18238</v>
      </c>
      <c r="Z17">
        <v>0</v>
      </c>
      <c r="AA17" s="6">
        <v>15</v>
      </c>
      <c r="AB17" s="7" t="s">
        <v>2156</v>
      </c>
      <c r="AC17" s="92">
        <v>1</v>
      </c>
      <c r="AD17" s="92" t="s">
        <v>343</v>
      </c>
      <c r="AE17" s="93">
        <v>1</v>
      </c>
      <c r="AF17" s="93">
        <v>1</v>
      </c>
      <c r="AG17" s="94" t="s">
        <v>410</v>
      </c>
      <c r="AH17" s="95" t="s">
        <v>411</v>
      </c>
      <c r="AI17" s="95" t="s">
        <v>412</v>
      </c>
      <c r="AJ17" s="95" t="s">
        <v>346</v>
      </c>
      <c r="AK17" s="95" t="s">
        <v>413</v>
      </c>
      <c r="AL17" s="95" t="s">
        <v>381</v>
      </c>
      <c r="AM17" s="95" t="s">
        <v>396</v>
      </c>
      <c r="AN17" s="95">
        <v>1999</v>
      </c>
    </row>
    <row r="18" spans="1:40" ht="12.75">
      <c r="A18" s="6">
        <v>16</v>
      </c>
      <c r="B18" s="7" t="s">
        <v>2157</v>
      </c>
      <c r="C18">
        <v>6</v>
      </c>
      <c r="D18" s="6">
        <v>16</v>
      </c>
      <c r="E18" s="7" t="s">
        <v>2157</v>
      </c>
      <c r="F18" s="10">
        <v>21535</v>
      </c>
      <c r="G18" s="10">
        <v>25432</v>
      </c>
      <c r="H18" s="10">
        <v>6061</v>
      </c>
      <c r="I18" s="10">
        <v>0</v>
      </c>
      <c r="J18" s="10">
        <v>2771</v>
      </c>
      <c r="K18" s="10">
        <v>80152</v>
      </c>
      <c r="L18" s="11">
        <v>17659</v>
      </c>
      <c r="M18" s="11">
        <v>21643</v>
      </c>
      <c r="N18" s="11">
        <v>5156</v>
      </c>
      <c r="O18" s="12">
        <v>0</v>
      </c>
      <c r="P18" s="12">
        <v>1402</v>
      </c>
      <c r="Q18" s="11">
        <v>77567</v>
      </c>
      <c r="R18">
        <f t="shared" si="0"/>
        <v>1</v>
      </c>
      <c r="S18">
        <f t="shared" si="1"/>
        <v>1</v>
      </c>
      <c r="T18">
        <f t="shared" si="2"/>
        <v>45860</v>
      </c>
      <c r="U18" s="10">
        <f t="shared" si="3"/>
        <v>55799</v>
      </c>
      <c r="V18">
        <f t="shared" si="4"/>
        <v>0.4719363279546446</v>
      </c>
      <c r="W18" t="str">
        <f t="shared" si="5"/>
        <v>Croydon Central</v>
      </c>
      <c r="X18">
        <f t="shared" si="6"/>
        <v>24217</v>
      </c>
      <c r="Z18">
        <v>1</v>
      </c>
      <c r="AA18" s="6">
        <v>16</v>
      </c>
      <c r="AB18" s="7" t="s">
        <v>2157</v>
      </c>
      <c r="AC18" s="92">
        <v>1</v>
      </c>
      <c r="AD18" s="92" t="s">
        <v>343</v>
      </c>
      <c r="AE18" s="93">
        <v>2</v>
      </c>
      <c r="AF18" s="93">
        <v>2</v>
      </c>
      <c r="AG18" s="94" t="s">
        <v>414</v>
      </c>
      <c r="AH18" s="95">
        <v>1960</v>
      </c>
      <c r="AI18" s="95" t="s">
        <v>415</v>
      </c>
      <c r="AJ18" s="95" t="s">
        <v>362</v>
      </c>
      <c r="AK18" s="95" t="s">
        <v>416</v>
      </c>
      <c r="AL18" s="95" t="s">
        <v>417</v>
      </c>
      <c r="AM18" s="95" t="s">
        <v>418</v>
      </c>
      <c r="AN18" s="95">
        <v>1997</v>
      </c>
    </row>
    <row r="19" spans="1:40" ht="12.75">
      <c r="A19" s="6">
        <v>17</v>
      </c>
      <c r="B19" s="7" t="s">
        <v>2158</v>
      </c>
      <c r="C19">
        <v>6</v>
      </c>
      <c r="D19" s="6">
        <v>17</v>
      </c>
      <c r="E19" s="7" t="s">
        <v>2158</v>
      </c>
      <c r="F19" s="10">
        <v>14274</v>
      </c>
      <c r="G19" s="10">
        <v>32672</v>
      </c>
      <c r="H19" s="10">
        <v>4066</v>
      </c>
      <c r="I19" s="10">
        <v>0</v>
      </c>
      <c r="J19" s="10">
        <v>1551</v>
      </c>
      <c r="K19" s="10">
        <v>77063</v>
      </c>
      <c r="L19" s="11">
        <v>9752</v>
      </c>
      <c r="M19" s="11">
        <v>26610</v>
      </c>
      <c r="N19" s="11">
        <v>4375</v>
      </c>
      <c r="O19" s="12">
        <v>0</v>
      </c>
      <c r="P19" s="12">
        <v>1145</v>
      </c>
      <c r="Q19" s="11">
        <v>76600</v>
      </c>
      <c r="R19">
        <f t="shared" si="0"/>
        <v>1</v>
      </c>
      <c r="S19">
        <f t="shared" si="1"/>
        <v>1</v>
      </c>
      <c r="T19">
        <f t="shared" si="2"/>
        <v>41882</v>
      </c>
      <c r="U19" s="10">
        <f t="shared" si="3"/>
        <v>52563</v>
      </c>
      <c r="V19">
        <f t="shared" si="4"/>
        <v>0.6353564777231269</v>
      </c>
      <c r="W19" t="str">
        <f t="shared" si="5"/>
        <v>Croydon North</v>
      </c>
      <c r="X19">
        <f t="shared" si="6"/>
        <v>15272</v>
      </c>
      <c r="Z19">
        <v>0</v>
      </c>
      <c r="AA19" s="6">
        <v>17</v>
      </c>
      <c r="AB19" s="7" t="s">
        <v>2158</v>
      </c>
      <c r="AC19" s="92">
        <v>1</v>
      </c>
      <c r="AD19" s="92" t="s">
        <v>343</v>
      </c>
      <c r="AE19" s="93">
        <v>2</v>
      </c>
      <c r="AF19" s="93">
        <v>2</v>
      </c>
      <c r="AG19" s="94" t="s">
        <v>419</v>
      </c>
      <c r="AH19" s="95">
        <v>1947</v>
      </c>
      <c r="AI19" s="95" t="s">
        <v>420</v>
      </c>
      <c r="AJ19" s="95" t="s">
        <v>421</v>
      </c>
      <c r="AK19" s="95" t="s">
        <v>347</v>
      </c>
      <c r="AL19" s="95" t="s">
        <v>422</v>
      </c>
      <c r="AM19" s="95" t="s">
        <v>423</v>
      </c>
      <c r="AN19" s="95">
        <v>1997</v>
      </c>
    </row>
    <row r="20" spans="1:40" ht="12.75">
      <c r="A20" s="6">
        <v>18</v>
      </c>
      <c r="B20" s="7" t="s">
        <v>2159</v>
      </c>
      <c r="C20">
        <v>6</v>
      </c>
      <c r="D20" s="6">
        <v>18</v>
      </c>
      <c r="E20" s="7" t="s">
        <v>2159</v>
      </c>
      <c r="F20" s="10">
        <v>25649</v>
      </c>
      <c r="G20" s="10">
        <v>13719</v>
      </c>
      <c r="H20" s="10">
        <v>11441</v>
      </c>
      <c r="I20" s="10">
        <v>0</v>
      </c>
      <c r="J20" s="10">
        <v>3390</v>
      </c>
      <c r="K20" s="10">
        <v>73787</v>
      </c>
      <c r="L20" s="11">
        <v>22169</v>
      </c>
      <c r="M20" s="11">
        <v>13472</v>
      </c>
      <c r="N20" s="11">
        <v>8226</v>
      </c>
      <c r="O20" s="12">
        <v>0</v>
      </c>
      <c r="P20" s="12">
        <v>1193</v>
      </c>
      <c r="Q20" s="11">
        <v>73402</v>
      </c>
      <c r="R20">
        <f t="shared" si="0"/>
        <v>0</v>
      </c>
      <c r="S20">
        <f t="shared" si="1"/>
        <v>0</v>
      </c>
      <c r="T20">
        <f t="shared" si="2"/>
        <v>45060</v>
      </c>
      <c r="U20" s="10">
        <f t="shared" si="3"/>
        <v>54199</v>
      </c>
      <c r="V20">
        <f t="shared" si="4"/>
        <v>0.29897913892587663</v>
      </c>
      <c r="W20" t="str">
        <f t="shared" si="5"/>
        <v>Croydon South</v>
      </c>
      <c r="X20">
        <f t="shared" si="6"/>
        <v>22891</v>
      </c>
      <c r="Z20">
        <v>1</v>
      </c>
      <c r="AA20" s="6">
        <v>18</v>
      </c>
      <c r="AB20" s="7" t="s">
        <v>2159</v>
      </c>
      <c r="AC20" s="92">
        <v>1</v>
      </c>
      <c r="AD20" s="92" t="s">
        <v>343</v>
      </c>
      <c r="AE20" s="93">
        <v>1</v>
      </c>
      <c r="AF20" s="93">
        <v>1</v>
      </c>
      <c r="AG20" s="94" t="s">
        <v>424</v>
      </c>
      <c r="AH20" s="95">
        <v>1945</v>
      </c>
      <c r="AI20" s="95" t="s">
        <v>425</v>
      </c>
      <c r="AJ20" s="95" t="s">
        <v>385</v>
      </c>
      <c r="AK20" s="95" t="s">
        <v>426</v>
      </c>
      <c r="AL20" s="95" t="s">
        <v>427</v>
      </c>
      <c r="AM20" s="95" t="s">
        <v>396</v>
      </c>
      <c r="AN20" s="95">
        <v>1992</v>
      </c>
    </row>
    <row r="21" spans="1:40" ht="12.75">
      <c r="A21" s="6">
        <v>19</v>
      </c>
      <c r="B21" s="7" t="s">
        <v>2160</v>
      </c>
      <c r="C21">
        <v>2</v>
      </c>
      <c r="D21" s="6">
        <v>19</v>
      </c>
      <c r="E21" s="7" t="s">
        <v>2160</v>
      </c>
      <c r="F21" s="10">
        <v>6705</v>
      </c>
      <c r="G21" s="10">
        <v>23759</v>
      </c>
      <c r="H21" s="10">
        <v>2704</v>
      </c>
      <c r="I21" s="10">
        <v>0</v>
      </c>
      <c r="J21" s="10">
        <v>2995</v>
      </c>
      <c r="K21" s="10">
        <v>58573</v>
      </c>
      <c r="L21" s="11">
        <v>7091</v>
      </c>
      <c r="M21" s="11">
        <v>15784</v>
      </c>
      <c r="N21" s="11">
        <v>2820</v>
      </c>
      <c r="O21" s="12">
        <v>0</v>
      </c>
      <c r="P21" s="12">
        <v>1885</v>
      </c>
      <c r="Q21" s="11">
        <v>59340</v>
      </c>
      <c r="R21">
        <f t="shared" si="0"/>
        <v>1</v>
      </c>
      <c r="S21">
        <f t="shared" si="1"/>
        <v>1</v>
      </c>
      <c r="T21">
        <f t="shared" si="2"/>
        <v>27580</v>
      </c>
      <c r="U21" s="10">
        <f t="shared" si="3"/>
        <v>36163</v>
      </c>
      <c r="V21">
        <f t="shared" si="4"/>
        <v>0.5722987672226251</v>
      </c>
      <c r="W21" t="str">
        <f t="shared" si="5"/>
        <v>Dagenham</v>
      </c>
      <c r="X21">
        <f t="shared" si="6"/>
        <v>11796</v>
      </c>
      <c r="Z21">
        <v>1</v>
      </c>
      <c r="AA21" s="6">
        <v>19</v>
      </c>
      <c r="AB21" s="7" t="s">
        <v>2160</v>
      </c>
      <c r="AC21" s="92">
        <v>1</v>
      </c>
      <c r="AD21" s="92" t="s">
        <v>343</v>
      </c>
      <c r="AE21" s="93">
        <v>2</v>
      </c>
      <c r="AF21" s="93">
        <v>2</v>
      </c>
      <c r="AG21" s="94" t="s">
        <v>428</v>
      </c>
      <c r="AH21" s="95"/>
      <c r="AI21" s="95" t="s">
        <v>429</v>
      </c>
      <c r="AJ21" s="95" t="s">
        <v>362</v>
      </c>
      <c r="AK21" s="95" t="s">
        <v>430</v>
      </c>
      <c r="AL21" s="95"/>
      <c r="AM21" s="95" t="s">
        <v>431</v>
      </c>
      <c r="AN21" s="95">
        <v>2001</v>
      </c>
    </row>
    <row r="22" spans="1:40" ht="12.75">
      <c r="A22" s="6">
        <v>20</v>
      </c>
      <c r="B22" s="7" t="s">
        <v>2161</v>
      </c>
      <c r="C22">
        <v>8</v>
      </c>
      <c r="D22" s="6">
        <v>20</v>
      </c>
      <c r="E22" s="7" t="s">
        <v>2161</v>
      </c>
      <c r="F22" s="10">
        <v>11038</v>
      </c>
      <c r="G22" s="10">
        <v>27807</v>
      </c>
      <c r="H22" s="10">
        <v>4916</v>
      </c>
      <c r="I22" s="10">
        <v>0</v>
      </c>
      <c r="J22" s="10">
        <v>1854</v>
      </c>
      <c r="K22" s="10">
        <v>69655</v>
      </c>
      <c r="L22" s="11">
        <v>8689</v>
      </c>
      <c r="M22" s="11">
        <v>20999</v>
      </c>
      <c r="N22" s="11">
        <v>5806</v>
      </c>
      <c r="O22" s="12">
        <v>0</v>
      </c>
      <c r="P22" s="12">
        <v>2753</v>
      </c>
      <c r="Q22" s="11">
        <v>70497</v>
      </c>
      <c r="R22">
        <f t="shared" si="0"/>
        <v>1</v>
      </c>
      <c r="S22">
        <f t="shared" si="1"/>
        <v>1</v>
      </c>
      <c r="T22">
        <f t="shared" si="2"/>
        <v>38247</v>
      </c>
      <c r="U22" s="10">
        <f t="shared" si="3"/>
        <v>45615</v>
      </c>
      <c r="V22">
        <f t="shared" si="4"/>
        <v>0.5490365257405809</v>
      </c>
      <c r="W22" t="str">
        <f t="shared" si="5"/>
        <v>Dulwich and West Norwood</v>
      </c>
      <c r="X22">
        <f t="shared" si="6"/>
        <v>17248</v>
      </c>
      <c r="Z22">
        <v>0</v>
      </c>
      <c r="AA22" s="6">
        <v>20</v>
      </c>
      <c r="AB22" s="7" t="s">
        <v>2161</v>
      </c>
      <c r="AC22" s="92">
        <v>1</v>
      </c>
      <c r="AD22" s="92" t="s">
        <v>343</v>
      </c>
      <c r="AE22" s="93">
        <v>2</v>
      </c>
      <c r="AF22" s="93">
        <v>2</v>
      </c>
      <c r="AG22" s="94" t="s">
        <v>2047</v>
      </c>
      <c r="AH22" s="95">
        <v>1947</v>
      </c>
      <c r="AI22" s="95" t="s">
        <v>2048</v>
      </c>
      <c r="AJ22" s="95" t="s">
        <v>346</v>
      </c>
      <c r="AK22" s="95" t="s">
        <v>2049</v>
      </c>
      <c r="AL22" s="95"/>
      <c r="AM22" s="95" t="s">
        <v>2050</v>
      </c>
      <c r="AN22" s="95">
        <v>1997</v>
      </c>
    </row>
    <row r="23" spans="1:40" ht="12.75">
      <c r="A23" s="6">
        <v>21</v>
      </c>
      <c r="B23" s="7" t="s">
        <v>2162</v>
      </c>
      <c r="C23">
        <v>10</v>
      </c>
      <c r="D23" s="6">
        <v>21</v>
      </c>
      <c r="E23" s="7" t="s">
        <v>2162</v>
      </c>
      <c r="F23" s="10">
        <v>12405</v>
      </c>
      <c r="G23" s="10">
        <v>28052</v>
      </c>
      <c r="H23" s="10">
        <v>5163</v>
      </c>
      <c r="I23" s="10">
        <v>0</v>
      </c>
      <c r="J23" s="10">
        <v>2444</v>
      </c>
      <c r="K23" s="10">
        <v>72078</v>
      </c>
      <c r="L23" s="11">
        <v>9355</v>
      </c>
      <c r="M23" s="11">
        <v>20144</v>
      </c>
      <c r="N23" s="11">
        <v>6171</v>
      </c>
      <c r="O23" s="12">
        <v>0</v>
      </c>
      <c r="P23" s="12">
        <v>1531</v>
      </c>
      <c r="Q23" s="11">
        <v>70697</v>
      </c>
      <c r="R23">
        <f t="shared" si="0"/>
        <v>1</v>
      </c>
      <c r="S23">
        <f t="shared" si="1"/>
        <v>1</v>
      </c>
      <c r="T23">
        <f t="shared" si="2"/>
        <v>37201</v>
      </c>
      <c r="U23" s="10">
        <f t="shared" si="3"/>
        <v>48064</v>
      </c>
      <c r="V23">
        <f t="shared" si="4"/>
        <v>0.5414908201392435</v>
      </c>
      <c r="W23" t="str">
        <f t="shared" si="5"/>
        <v>Ealing, Acton and Shepherd's Bush</v>
      </c>
      <c r="X23">
        <f t="shared" si="6"/>
        <v>17057</v>
      </c>
      <c r="Z23">
        <v>1</v>
      </c>
      <c r="AA23" s="6">
        <v>21</v>
      </c>
      <c r="AB23" s="7" t="s">
        <v>2162</v>
      </c>
      <c r="AC23" s="92">
        <v>1</v>
      </c>
      <c r="AD23" s="92" t="s">
        <v>343</v>
      </c>
      <c r="AE23" s="93">
        <v>2</v>
      </c>
      <c r="AF23" s="93">
        <v>2</v>
      </c>
      <c r="AG23" s="94" t="s">
        <v>2051</v>
      </c>
      <c r="AH23" s="95">
        <v>1939</v>
      </c>
      <c r="AI23" s="95" t="s">
        <v>2052</v>
      </c>
      <c r="AJ23" s="95" t="s">
        <v>385</v>
      </c>
      <c r="AK23" s="95" t="s">
        <v>357</v>
      </c>
      <c r="AL23" s="95"/>
      <c r="AM23" s="95" t="s">
        <v>2053</v>
      </c>
      <c r="AN23" s="95">
        <v>1997</v>
      </c>
    </row>
    <row r="24" spans="1:40" ht="12.75">
      <c r="A24" s="6">
        <v>22</v>
      </c>
      <c r="B24" s="7" t="s">
        <v>2163</v>
      </c>
      <c r="C24">
        <v>10</v>
      </c>
      <c r="D24" s="6">
        <v>22</v>
      </c>
      <c r="E24" s="7" t="s">
        <v>2163</v>
      </c>
      <c r="F24" s="10">
        <v>20744</v>
      </c>
      <c r="G24" s="10">
        <v>29904</v>
      </c>
      <c r="H24" s="10">
        <v>3887</v>
      </c>
      <c r="I24" s="10">
        <v>0</v>
      </c>
      <c r="J24" s="10">
        <v>1191</v>
      </c>
      <c r="K24" s="10">
        <v>78144</v>
      </c>
      <c r="L24" s="11">
        <v>13185</v>
      </c>
      <c r="M24" s="11">
        <v>25022</v>
      </c>
      <c r="N24" s="11">
        <v>5043</v>
      </c>
      <c r="O24" s="12">
        <v>0</v>
      </c>
      <c r="P24" s="12">
        <v>1707</v>
      </c>
      <c r="Q24" s="11">
        <v>77524</v>
      </c>
      <c r="R24">
        <f t="shared" si="0"/>
        <v>1</v>
      </c>
      <c r="S24">
        <f t="shared" si="1"/>
        <v>1</v>
      </c>
      <c r="T24">
        <f t="shared" si="2"/>
        <v>44957</v>
      </c>
      <c r="U24" s="10">
        <f t="shared" si="3"/>
        <v>55726</v>
      </c>
      <c r="V24">
        <f t="shared" si="4"/>
        <v>0.5565762840047156</v>
      </c>
      <c r="W24" t="str">
        <f t="shared" si="5"/>
        <v>Ealing North</v>
      </c>
      <c r="X24">
        <f t="shared" si="6"/>
        <v>19935</v>
      </c>
      <c r="Z24">
        <v>0</v>
      </c>
      <c r="AA24" s="6">
        <v>22</v>
      </c>
      <c r="AB24" s="7" t="s">
        <v>2163</v>
      </c>
      <c r="AC24" s="92">
        <v>1</v>
      </c>
      <c r="AD24" s="92" t="s">
        <v>343</v>
      </c>
      <c r="AE24" s="93">
        <v>2</v>
      </c>
      <c r="AF24" s="93">
        <v>2</v>
      </c>
      <c r="AG24" s="94" t="s">
        <v>2054</v>
      </c>
      <c r="AH24" s="95">
        <v>1948</v>
      </c>
      <c r="AI24" s="95" t="s">
        <v>2055</v>
      </c>
      <c r="AJ24" s="95" t="s">
        <v>346</v>
      </c>
      <c r="AK24" s="95" t="s">
        <v>347</v>
      </c>
      <c r="AL24" s="95"/>
      <c r="AM24" s="95" t="s">
        <v>2056</v>
      </c>
      <c r="AN24" s="95">
        <v>1992</v>
      </c>
    </row>
    <row r="25" spans="1:40" ht="12.75">
      <c r="A25" s="6">
        <v>23</v>
      </c>
      <c r="B25" s="7" t="s">
        <v>2164</v>
      </c>
      <c r="C25">
        <v>10</v>
      </c>
      <c r="D25" s="6">
        <v>23</v>
      </c>
      <c r="E25" s="7" t="s">
        <v>2164</v>
      </c>
      <c r="F25" s="10">
        <v>11368</v>
      </c>
      <c r="G25" s="10">
        <v>32791</v>
      </c>
      <c r="H25" s="10">
        <v>5687</v>
      </c>
      <c r="I25" s="10">
        <v>0</v>
      </c>
      <c r="J25" s="10">
        <v>4796</v>
      </c>
      <c r="K25" s="10">
        <v>81704</v>
      </c>
      <c r="L25" s="11">
        <v>8556</v>
      </c>
      <c r="M25" s="11">
        <v>22239</v>
      </c>
      <c r="N25" s="11">
        <v>4680</v>
      </c>
      <c r="O25" s="12">
        <v>0</v>
      </c>
      <c r="P25" s="12">
        <v>11353</v>
      </c>
      <c r="Q25" s="11">
        <v>82373</v>
      </c>
      <c r="R25">
        <f t="shared" si="0"/>
        <v>1</v>
      </c>
      <c r="S25">
        <f t="shared" si="1"/>
        <v>1</v>
      </c>
      <c r="T25">
        <f t="shared" si="2"/>
        <v>46828</v>
      </c>
      <c r="U25" s="10">
        <f t="shared" si="3"/>
        <v>54642</v>
      </c>
      <c r="V25">
        <f t="shared" si="4"/>
        <v>0.47490817459639534</v>
      </c>
      <c r="W25" t="str">
        <f t="shared" si="5"/>
        <v>Ealing, Southall</v>
      </c>
      <c r="X25">
        <f t="shared" si="6"/>
        <v>24589</v>
      </c>
      <c r="Z25">
        <v>0</v>
      </c>
      <c r="AA25" s="6">
        <v>23</v>
      </c>
      <c r="AB25" s="7" t="s">
        <v>2164</v>
      </c>
      <c r="AC25" s="92">
        <v>1</v>
      </c>
      <c r="AD25" s="92" t="s">
        <v>343</v>
      </c>
      <c r="AE25" s="93">
        <v>2</v>
      </c>
      <c r="AF25" s="93">
        <v>2</v>
      </c>
      <c r="AG25" s="94" t="s">
        <v>2057</v>
      </c>
      <c r="AH25" s="95" t="s">
        <v>2058</v>
      </c>
      <c r="AI25" s="95"/>
      <c r="AJ25" s="95" t="s">
        <v>387</v>
      </c>
      <c r="AK25" s="95" t="s">
        <v>2059</v>
      </c>
      <c r="AL25" s="95"/>
      <c r="AM25" s="95" t="s">
        <v>2060</v>
      </c>
      <c r="AN25" s="95">
        <v>1992</v>
      </c>
    </row>
    <row r="26" spans="1:40" ht="12.75">
      <c r="A26" s="6">
        <v>24</v>
      </c>
      <c r="B26" s="7" t="s">
        <v>2165</v>
      </c>
      <c r="C26">
        <v>2</v>
      </c>
      <c r="D26" s="6">
        <v>24</v>
      </c>
      <c r="E26" s="7" t="s">
        <v>2165</v>
      </c>
      <c r="F26" s="10">
        <v>6421</v>
      </c>
      <c r="G26" s="10">
        <v>25779</v>
      </c>
      <c r="H26" s="10">
        <v>2599</v>
      </c>
      <c r="I26" s="10">
        <v>0</v>
      </c>
      <c r="J26" s="10">
        <v>5090</v>
      </c>
      <c r="K26" s="10">
        <v>65591</v>
      </c>
      <c r="L26" s="11">
        <v>6209</v>
      </c>
      <c r="M26" s="11">
        <v>27241</v>
      </c>
      <c r="N26" s="11">
        <v>2600</v>
      </c>
      <c r="O26" s="12">
        <v>0</v>
      </c>
      <c r="P26" s="12">
        <v>1227</v>
      </c>
      <c r="Q26" s="11">
        <v>71255</v>
      </c>
      <c r="R26">
        <f t="shared" si="0"/>
        <v>1</v>
      </c>
      <c r="S26">
        <f t="shared" si="1"/>
        <v>1</v>
      </c>
      <c r="T26">
        <f t="shared" si="2"/>
        <v>37277</v>
      </c>
      <c r="U26" s="10">
        <f t="shared" si="3"/>
        <v>39889</v>
      </c>
      <c r="V26">
        <f t="shared" si="4"/>
        <v>0.7307723260992033</v>
      </c>
      <c r="W26" t="str">
        <f t="shared" si="5"/>
        <v>East Ham</v>
      </c>
      <c r="X26">
        <f t="shared" si="6"/>
        <v>10036</v>
      </c>
      <c r="Z26">
        <v>0</v>
      </c>
      <c r="AA26" s="6">
        <v>24</v>
      </c>
      <c r="AB26" s="7" t="s">
        <v>2165</v>
      </c>
      <c r="AC26" s="92">
        <v>1</v>
      </c>
      <c r="AD26" s="92" t="s">
        <v>343</v>
      </c>
      <c r="AE26" s="93">
        <v>2</v>
      </c>
      <c r="AF26" s="93">
        <v>2</v>
      </c>
      <c r="AG26" s="94" t="s">
        <v>2061</v>
      </c>
      <c r="AH26" s="95">
        <v>1955</v>
      </c>
      <c r="AI26" s="95" t="s">
        <v>2062</v>
      </c>
      <c r="AJ26" s="95" t="s">
        <v>346</v>
      </c>
      <c r="AK26" s="95" t="s">
        <v>2063</v>
      </c>
      <c r="AL26" s="95"/>
      <c r="AM26" s="95" t="s">
        <v>2064</v>
      </c>
      <c r="AN26" s="95">
        <v>1997</v>
      </c>
    </row>
    <row r="27" spans="1:40" ht="12.75">
      <c r="A27" s="6">
        <v>25</v>
      </c>
      <c r="B27" s="7" t="s">
        <v>2166</v>
      </c>
      <c r="C27">
        <v>3</v>
      </c>
      <c r="D27" s="6">
        <v>25</v>
      </c>
      <c r="E27" s="7" t="s">
        <v>2166</v>
      </c>
      <c r="F27" s="10">
        <v>13557</v>
      </c>
      <c r="G27" s="10">
        <v>27029</v>
      </c>
      <c r="H27" s="10">
        <v>2847</v>
      </c>
      <c r="I27" s="10">
        <v>0</v>
      </c>
      <c r="J27" s="10">
        <v>1405</v>
      </c>
      <c r="K27" s="10">
        <v>63718</v>
      </c>
      <c r="L27" s="11">
        <v>10709</v>
      </c>
      <c r="M27" s="11">
        <v>20481</v>
      </c>
      <c r="N27" s="11">
        <v>2438</v>
      </c>
      <c r="O27" s="12">
        <v>0</v>
      </c>
      <c r="P27" s="12">
        <v>1146</v>
      </c>
      <c r="Q27" s="11">
        <v>62294</v>
      </c>
      <c r="R27">
        <f t="shared" si="0"/>
        <v>1</v>
      </c>
      <c r="S27">
        <f t="shared" si="1"/>
        <v>1</v>
      </c>
      <c r="T27">
        <f t="shared" si="2"/>
        <v>34774</v>
      </c>
      <c r="U27" s="10">
        <f t="shared" si="3"/>
        <v>44838</v>
      </c>
      <c r="V27">
        <f t="shared" si="4"/>
        <v>0.5889745211939955</v>
      </c>
      <c r="W27" t="str">
        <f t="shared" si="5"/>
        <v>Edmonton</v>
      </c>
      <c r="X27">
        <f t="shared" si="6"/>
        <v>14293</v>
      </c>
      <c r="Z27">
        <v>1</v>
      </c>
      <c r="AA27" s="6">
        <v>25</v>
      </c>
      <c r="AB27" s="7" t="s">
        <v>2166</v>
      </c>
      <c r="AC27" s="92">
        <v>1</v>
      </c>
      <c r="AD27" s="92" t="s">
        <v>343</v>
      </c>
      <c r="AE27" s="93">
        <v>2</v>
      </c>
      <c r="AF27" s="93">
        <v>2</v>
      </c>
      <c r="AG27" s="94" t="s">
        <v>2065</v>
      </c>
      <c r="AH27" s="95">
        <v>1949</v>
      </c>
      <c r="AI27" s="95" t="s">
        <v>2066</v>
      </c>
      <c r="AJ27" s="95" t="s">
        <v>362</v>
      </c>
      <c r="AK27" s="95" t="s">
        <v>357</v>
      </c>
      <c r="AL27" s="95"/>
      <c r="AM27" s="95" t="s">
        <v>2067</v>
      </c>
      <c r="AN27" s="95">
        <v>1997</v>
      </c>
    </row>
    <row r="28" spans="1:40" ht="12.75">
      <c r="A28" s="6">
        <v>26</v>
      </c>
      <c r="B28" s="7" t="s">
        <v>2167</v>
      </c>
      <c r="C28">
        <v>7</v>
      </c>
      <c r="D28" s="6">
        <v>26</v>
      </c>
      <c r="E28" s="7" t="s">
        <v>2167</v>
      </c>
      <c r="F28" s="10">
        <v>13528</v>
      </c>
      <c r="G28" s="10">
        <v>23710</v>
      </c>
      <c r="H28" s="10">
        <v>3701</v>
      </c>
      <c r="I28" s="10">
        <v>0</v>
      </c>
      <c r="J28" s="10">
        <v>2489</v>
      </c>
      <c r="K28" s="10">
        <v>57358</v>
      </c>
      <c r="L28" s="11">
        <v>10859</v>
      </c>
      <c r="M28" s="11">
        <v>17855</v>
      </c>
      <c r="N28" s="11">
        <v>4121</v>
      </c>
      <c r="O28" s="12">
        <v>0</v>
      </c>
      <c r="P28" s="12">
        <v>957</v>
      </c>
      <c r="Q28" s="11">
        <v>57519</v>
      </c>
      <c r="R28">
        <f t="shared" si="0"/>
        <v>1</v>
      </c>
      <c r="S28">
        <f t="shared" si="1"/>
        <v>1</v>
      </c>
      <c r="T28">
        <f t="shared" si="2"/>
        <v>33792</v>
      </c>
      <c r="U28" s="10">
        <f t="shared" si="3"/>
        <v>43428</v>
      </c>
      <c r="V28">
        <f t="shared" si="4"/>
        <v>0.5283794981060606</v>
      </c>
      <c r="W28" t="str">
        <f t="shared" si="5"/>
        <v>Eltham</v>
      </c>
      <c r="X28">
        <f t="shared" si="6"/>
        <v>15937</v>
      </c>
      <c r="Z28">
        <v>1</v>
      </c>
      <c r="AA28" s="6">
        <v>26</v>
      </c>
      <c r="AB28" s="7" t="s">
        <v>2167</v>
      </c>
      <c r="AC28" s="92">
        <v>1</v>
      </c>
      <c r="AD28" s="92" t="s">
        <v>343</v>
      </c>
      <c r="AE28" s="93">
        <v>2</v>
      </c>
      <c r="AF28" s="93">
        <v>2</v>
      </c>
      <c r="AG28" s="94" t="s">
        <v>2068</v>
      </c>
      <c r="AH28" s="95">
        <v>1958</v>
      </c>
      <c r="AI28" s="95" t="s">
        <v>2069</v>
      </c>
      <c r="AJ28" s="95" t="s">
        <v>362</v>
      </c>
      <c r="AK28" s="95" t="s">
        <v>386</v>
      </c>
      <c r="AL28" s="95"/>
      <c r="AM28" s="95" t="s">
        <v>2070</v>
      </c>
      <c r="AN28" s="95">
        <v>1997</v>
      </c>
    </row>
    <row r="29" spans="1:40" ht="12.75">
      <c r="A29" s="6">
        <v>27</v>
      </c>
      <c r="B29" s="7" t="s">
        <v>2168</v>
      </c>
      <c r="C29">
        <v>3</v>
      </c>
      <c r="D29" s="6">
        <v>27</v>
      </c>
      <c r="E29" s="7" t="s">
        <v>2168</v>
      </c>
      <c r="F29" s="10">
        <v>17326</v>
      </c>
      <c r="G29" s="10">
        <v>24148</v>
      </c>
      <c r="H29" s="10">
        <v>4264</v>
      </c>
      <c r="I29" s="10">
        <v>0</v>
      </c>
      <c r="J29" s="10">
        <v>1931</v>
      </c>
      <c r="K29" s="10">
        <v>67680</v>
      </c>
      <c r="L29" s="11">
        <v>15597</v>
      </c>
      <c r="M29" s="11">
        <v>17888</v>
      </c>
      <c r="N29" s="11">
        <v>3355</v>
      </c>
      <c r="O29" s="12">
        <v>0</v>
      </c>
      <c r="P29" s="12">
        <v>1303</v>
      </c>
      <c r="Q29" s="11">
        <v>67756</v>
      </c>
      <c r="R29">
        <f t="shared" si="0"/>
        <v>1</v>
      </c>
      <c r="S29">
        <f t="shared" si="1"/>
        <v>1</v>
      </c>
      <c r="T29">
        <f t="shared" si="2"/>
        <v>38143</v>
      </c>
      <c r="U29" s="10">
        <f t="shared" si="3"/>
        <v>47669</v>
      </c>
      <c r="V29">
        <f t="shared" si="4"/>
        <v>0.4689720263219988</v>
      </c>
      <c r="W29" t="str">
        <f t="shared" si="5"/>
        <v>Enfield North</v>
      </c>
      <c r="X29">
        <f t="shared" si="6"/>
        <v>20255</v>
      </c>
      <c r="Z29">
        <v>1</v>
      </c>
      <c r="AA29" s="6">
        <v>27</v>
      </c>
      <c r="AB29" s="7" t="s">
        <v>2168</v>
      </c>
      <c r="AC29" s="92">
        <v>1</v>
      </c>
      <c r="AD29" s="92" t="s">
        <v>343</v>
      </c>
      <c r="AE29" s="93">
        <v>2</v>
      </c>
      <c r="AF29" s="93">
        <v>2</v>
      </c>
      <c r="AG29" s="94" t="s">
        <v>2071</v>
      </c>
      <c r="AH29" s="95">
        <v>1955</v>
      </c>
      <c r="AI29" s="95" t="s">
        <v>2072</v>
      </c>
      <c r="AJ29" s="95" t="s">
        <v>362</v>
      </c>
      <c r="AK29" s="95" t="s">
        <v>2073</v>
      </c>
      <c r="AL29" s="95"/>
      <c r="AM29" s="95" t="s">
        <v>2060</v>
      </c>
      <c r="AN29" s="95">
        <v>1997</v>
      </c>
    </row>
    <row r="30" spans="1:40" ht="12.75">
      <c r="A30" s="6">
        <v>28</v>
      </c>
      <c r="B30" s="7" t="s">
        <v>2169</v>
      </c>
      <c r="C30">
        <v>3</v>
      </c>
      <c r="D30" s="6">
        <v>28</v>
      </c>
      <c r="E30" s="7" t="s">
        <v>2169</v>
      </c>
      <c r="F30" s="10">
        <v>19137</v>
      </c>
      <c r="G30" s="10">
        <v>20570</v>
      </c>
      <c r="H30" s="10">
        <v>4966</v>
      </c>
      <c r="I30" s="10">
        <v>0</v>
      </c>
      <c r="J30" s="10">
        <v>1860</v>
      </c>
      <c r="K30" s="10">
        <v>65796</v>
      </c>
      <c r="L30" s="11">
        <v>16181</v>
      </c>
      <c r="M30" s="11">
        <v>21727</v>
      </c>
      <c r="N30" s="11">
        <v>2935</v>
      </c>
      <c r="O30" s="12">
        <v>0</v>
      </c>
      <c r="P30" s="12">
        <v>1065</v>
      </c>
      <c r="Q30" s="11">
        <v>66418</v>
      </c>
      <c r="R30">
        <f t="shared" si="0"/>
        <v>1</v>
      </c>
      <c r="S30">
        <f t="shared" si="1"/>
        <v>1</v>
      </c>
      <c r="T30">
        <f t="shared" si="2"/>
        <v>41908</v>
      </c>
      <c r="U30" s="10">
        <f t="shared" si="3"/>
        <v>46533</v>
      </c>
      <c r="V30">
        <f t="shared" si="4"/>
        <v>0.51844516560084</v>
      </c>
      <c r="W30" t="str">
        <f t="shared" si="5"/>
        <v>Enfield, Southgate</v>
      </c>
      <c r="X30">
        <f t="shared" si="6"/>
        <v>20181</v>
      </c>
      <c r="Z30">
        <v>1</v>
      </c>
      <c r="AA30" s="6">
        <v>28</v>
      </c>
      <c r="AB30" s="7" t="s">
        <v>2169</v>
      </c>
      <c r="AC30" s="92">
        <v>1</v>
      </c>
      <c r="AD30" s="92" t="s">
        <v>343</v>
      </c>
      <c r="AE30" s="93">
        <v>2</v>
      </c>
      <c r="AF30" s="93">
        <v>2</v>
      </c>
      <c r="AG30" s="94" t="s">
        <v>2074</v>
      </c>
      <c r="AH30" s="95">
        <v>1966</v>
      </c>
      <c r="AI30" s="95" t="s">
        <v>2075</v>
      </c>
      <c r="AJ30" s="95" t="s">
        <v>362</v>
      </c>
      <c r="AK30" s="95" t="s">
        <v>2076</v>
      </c>
      <c r="AL30" s="95"/>
      <c r="AM30" s="95" t="s">
        <v>2077</v>
      </c>
      <c r="AN30" s="95">
        <v>1997</v>
      </c>
    </row>
    <row r="31" spans="1:40" ht="12.75">
      <c r="A31" s="6">
        <v>29</v>
      </c>
      <c r="B31" s="7" t="s">
        <v>2170</v>
      </c>
      <c r="C31">
        <v>7</v>
      </c>
      <c r="D31" s="6">
        <v>29</v>
      </c>
      <c r="E31" s="7" t="s">
        <v>2170</v>
      </c>
      <c r="F31" s="10">
        <v>8388</v>
      </c>
      <c r="G31" s="10">
        <v>25812</v>
      </c>
      <c r="H31" s="10">
        <v>5001</v>
      </c>
      <c r="I31" s="10">
        <v>0</v>
      </c>
      <c r="J31" s="10">
        <v>2386</v>
      </c>
      <c r="K31" s="10">
        <v>62887</v>
      </c>
      <c r="L31" s="11">
        <v>8602</v>
      </c>
      <c r="M31" s="11">
        <v>19769</v>
      </c>
      <c r="N31" s="11">
        <v>3800</v>
      </c>
      <c r="O31" s="12">
        <v>0</v>
      </c>
      <c r="P31" s="12">
        <v>1180</v>
      </c>
      <c r="Q31" s="11">
        <v>66371</v>
      </c>
      <c r="R31">
        <f t="shared" si="0"/>
        <v>1</v>
      </c>
      <c r="S31">
        <f t="shared" si="1"/>
        <v>1</v>
      </c>
      <c r="T31">
        <f t="shared" si="2"/>
        <v>33351</v>
      </c>
      <c r="U31" s="10">
        <f t="shared" si="3"/>
        <v>41587</v>
      </c>
      <c r="V31">
        <f t="shared" si="4"/>
        <v>0.5927558394051153</v>
      </c>
      <c r="W31" t="str">
        <f t="shared" si="5"/>
        <v>Erith and Thamesmead</v>
      </c>
      <c r="X31">
        <f t="shared" si="6"/>
        <v>13582</v>
      </c>
      <c r="Z31">
        <v>0</v>
      </c>
      <c r="AA31" s="6">
        <v>29</v>
      </c>
      <c r="AB31" s="7" t="s">
        <v>2170</v>
      </c>
      <c r="AC31" s="92">
        <v>1</v>
      </c>
      <c r="AD31" s="92" t="s">
        <v>343</v>
      </c>
      <c r="AE31" s="93">
        <v>2</v>
      </c>
      <c r="AF31" s="93">
        <v>2</v>
      </c>
      <c r="AG31" s="94" t="s">
        <v>2078</v>
      </c>
      <c r="AH31" s="95">
        <v>1944</v>
      </c>
      <c r="AI31" s="95" t="s">
        <v>2079</v>
      </c>
      <c r="AJ31" s="95" t="s">
        <v>346</v>
      </c>
      <c r="AK31" s="95" t="s">
        <v>2080</v>
      </c>
      <c r="AL31" s="95"/>
      <c r="AM31" s="95" t="s">
        <v>2081</v>
      </c>
      <c r="AN31" s="95">
        <v>1992</v>
      </c>
    </row>
    <row r="32" spans="1:40" ht="12.75">
      <c r="A32" s="6">
        <v>30</v>
      </c>
      <c r="B32" s="7" t="s">
        <v>2171</v>
      </c>
      <c r="C32">
        <v>10</v>
      </c>
      <c r="D32" s="6">
        <v>30</v>
      </c>
      <c r="E32" s="7" t="s">
        <v>2171</v>
      </c>
      <c r="F32" s="10">
        <v>12563</v>
      </c>
      <c r="G32" s="10">
        <v>27836</v>
      </c>
      <c r="H32" s="10">
        <v>4264</v>
      </c>
      <c r="I32" s="10">
        <v>0</v>
      </c>
      <c r="J32" s="10">
        <v>1958</v>
      </c>
      <c r="K32" s="10">
        <v>71093</v>
      </c>
      <c r="L32" s="11">
        <v>8749</v>
      </c>
      <c r="M32" s="11">
        <v>21406</v>
      </c>
      <c r="N32" s="11">
        <v>4998</v>
      </c>
      <c r="O32" s="12">
        <v>0</v>
      </c>
      <c r="P32" s="12">
        <v>1024</v>
      </c>
      <c r="Q32" s="11">
        <v>73229</v>
      </c>
      <c r="R32">
        <f t="shared" si="0"/>
        <v>1</v>
      </c>
      <c r="S32">
        <f t="shared" si="1"/>
        <v>1</v>
      </c>
      <c r="T32">
        <f t="shared" si="2"/>
        <v>36177</v>
      </c>
      <c r="U32" s="10">
        <f t="shared" si="3"/>
        <v>46621</v>
      </c>
      <c r="V32">
        <f t="shared" si="4"/>
        <v>0.5917019100533488</v>
      </c>
      <c r="W32" t="str">
        <f t="shared" si="5"/>
        <v>Feltham and Heston</v>
      </c>
      <c r="X32">
        <f t="shared" si="6"/>
        <v>14771</v>
      </c>
      <c r="Z32">
        <v>0</v>
      </c>
      <c r="AA32" s="6">
        <v>30</v>
      </c>
      <c r="AB32" s="7" t="s">
        <v>2171</v>
      </c>
      <c r="AC32" s="92">
        <v>1</v>
      </c>
      <c r="AD32" s="92" t="s">
        <v>343</v>
      </c>
      <c r="AE32" s="93">
        <v>2</v>
      </c>
      <c r="AF32" s="93">
        <v>2</v>
      </c>
      <c r="AG32" s="94" t="s">
        <v>2082</v>
      </c>
      <c r="AH32" s="95">
        <v>1937</v>
      </c>
      <c r="AI32" s="95" t="s">
        <v>2083</v>
      </c>
      <c r="AJ32" s="95" t="s">
        <v>346</v>
      </c>
      <c r="AK32" s="95" t="s">
        <v>386</v>
      </c>
      <c r="AL32" s="95"/>
      <c r="AM32" s="95" t="s">
        <v>2084</v>
      </c>
      <c r="AN32" s="95">
        <v>1992</v>
      </c>
    </row>
    <row r="33" spans="1:40" ht="12.75">
      <c r="A33" s="6">
        <v>31</v>
      </c>
      <c r="B33" s="7" t="s">
        <v>2172</v>
      </c>
      <c r="C33">
        <v>3</v>
      </c>
      <c r="D33" s="6">
        <v>31</v>
      </c>
      <c r="E33" s="7" t="s">
        <v>2172</v>
      </c>
      <c r="F33" s="10">
        <v>19991</v>
      </c>
      <c r="G33" s="10">
        <v>23180</v>
      </c>
      <c r="H33" s="10">
        <v>5670</v>
      </c>
      <c r="I33" s="10">
        <v>0</v>
      </c>
      <c r="J33" s="10">
        <v>1465</v>
      </c>
      <c r="K33" s="10">
        <v>72225</v>
      </c>
      <c r="L33" s="11">
        <v>16489</v>
      </c>
      <c r="M33" s="11">
        <v>20205</v>
      </c>
      <c r="N33" s="11">
        <v>5266</v>
      </c>
      <c r="O33" s="12">
        <v>0</v>
      </c>
      <c r="P33" s="12">
        <v>1715</v>
      </c>
      <c r="Q33" s="11">
        <v>76175</v>
      </c>
      <c r="R33">
        <f t="shared" si="0"/>
        <v>1</v>
      </c>
      <c r="S33">
        <f t="shared" si="1"/>
        <v>1</v>
      </c>
      <c r="T33">
        <f t="shared" si="2"/>
        <v>43675</v>
      </c>
      <c r="U33" s="10">
        <f t="shared" si="3"/>
        <v>50306</v>
      </c>
      <c r="V33">
        <f t="shared" si="4"/>
        <v>0.462621637092158</v>
      </c>
      <c r="W33" t="str">
        <f t="shared" si="5"/>
        <v>Finchley and Golders Green</v>
      </c>
      <c r="X33">
        <f t="shared" si="6"/>
        <v>23470</v>
      </c>
      <c r="Z33">
        <v>0</v>
      </c>
      <c r="AA33" s="6">
        <v>31</v>
      </c>
      <c r="AB33" s="7" t="s">
        <v>2172</v>
      </c>
      <c r="AC33" s="92">
        <v>1</v>
      </c>
      <c r="AD33" s="92" t="s">
        <v>343</v>
      </c>
      <c r="AE33" s="93">
        <v>2</v>
      </c>
      <c r="AF33" s="93">
        <v>2</v>
      </c>
      <c r="AG33" s="94" t="s">
        <v>2085</v>
      </c>
      <c r="AH33" s="95">
        <v>1941</v>
      </c>
      <c r="AI33" s="95" t="s">
        <v>2086</v>
      </c>
      <c r="AJ33" s="95" t="s">
        <v>387</v>
      </c>
      <c r="AK33" s="95" t="s">
        <v>2087</v>
      </c>
      <c r="AL33" s="95"/>
      <c r="AM33" s="95" t="s">
        <v>2088</v>
      </c>
      <c r="AN33" s="95">
        <v>1997</v>
      </c>
    </row>
    <row r="34" spans="1:40" ht="12.75">
      <c r="A34" s="6">
        <v>32</v>
      </c>
      <c r="B34" s="7" t="s">
        <v>2173</v>
      </c>
      <c r="C34">
        <v>7</v>
      </c>
      <c r="D34" s="6">
        <v>32</v>
      </c>
      <c r="E34" s="7" t="s">
        <v>2173</v>
      </c>
      <c r="F34" s="10">
        <v>7502</v>
      </c>
      <c r="G34" s="10">
        <v>25630</v>
      </c>
      <c r="H34" s="10">
        <v>5049</v>
      </c>
      <c r="I34" s="10">
        <v>0</v>
      </c>
      <c r="J34" s="10">
        <v>2222</v>
      </c>
      <c r="K34" s="10">
        <v>61352</v>
      </c>
      <c r="L34" s="11">
        <v>6258</v>
      </c>
      <c r="M34" s="11">
        <v>19691</v>
      </c>
      <c r="N34" s="11">
        <v>5082</v>
      </c>
      <c r="O34" s="12">
        <v>0</v>
      </c>
      <c r="P34" s="12">
        <v>1505</v>
      </c>
      <c r="Q34" s="11">
        <v>62569</v>
      </c>
      <c r="R34">
        <f t="shared" si="0"/>
        <v>1</v>
      </c>
      <c r="S34">
        <f t="shared" si="1"/>
        <v>1</v>
      </c>
      <c r="T34">
        <f t="shared" si="2"/>
        <v>32536</v>
      </c>
      <c r="U34" s="10">
        <f t="shared" si="3"/>
        <v>40403</v>
      </c>
      <c r="V34">
        <f t="shared" si="4"/>
        <v>0.6052065404475043</v>
      </c>
      <c r="W34" t="str">
        <f t="shared" si="5"/>
        <v>Greenwich and Woolwich</v>
      </c>
      <c r="X34">
        <f t="shared" si="6"/>
        <v>12845</v>
      </c>
      <c r="Z34">
        <v>0</v>
      </c>
      <c r="AA34" s="6">
        <v>32</v>
      </c>
      <c r="AB34" s="7" t="s">
        <v>2173</v>
      </c>
      <c r="AC34" s="92">
        <v>1</v>
      </c>
      <c r="AD34" s="92" t="s">
        <v>343</v>
      </c>
      <c r="AE34" s="93">
        <v>2</v>
      </c>
      <c r="AF34" s="93">
        <v>2</v>
      </c>
      <c r="AG34" s="94" t="s">
        <v>2089</v>
      </c>
      <c r="AH34" s="95">
        <v>1945</v>
      </c>
      <c r="AI34" s="95" t="s">
        <v>2090</v>
      </c>
      <c r="AJ34" s="95" t="s">
        <v>346</v>
      </c>
      <c r="AK34" s="95" t="s">
        <v>2091</v>
      </c>
      <c r="AL34" s="95" t="s">
        <v>2092</v>
      </c>
      <c r="AM34" s="95" t="s">
        <v>2093</v>
      </c>
      <c r="AN34" s="95">
        <v>1997</v>
      </c>
    </row>
    <row r="35" spans="1:40" ht="12.75">
      <c r="A35" s="6">
        <v>33</v>
      </c>
      <c r="B35" s="7" t="s">
        <v>2174</v>
      </c>
      <c r="C35">
        <v>4</v>
      </c>
      <c r="D35" s="6">
        <v>33</v>
      </c>
      <c r="E35" s="7" t="s">
        <v>2174</v>
      </c>
      <c r="F35" s="10">
        <v>5483</v>
      </c>
      <c r="G35" s="10">
        <v>21110</v>
      </c>
      <c r="H35" s="10">
        <v>3806</v>
      </c>
      <c r="I35" s="10">
        <v>0</v>
      </c>
      <c r="J35" s="10">
        <v>2453</v>
      </c>
      <c r="K35" s="10">
        <v>62045</v>
      </c>
      <c r="L35" s="11">
        <v>4430</v>
      </c>
      <c r="M35" s="11">
        <v>18081</v>
      </c>
      <c r="N35" s="11">
        <v>4170</v>
      </c>
      <c r="O35" s="12">
        <v>0</v>
      </c>
      <c r="P35" s="12">
        <v>2940</v>
      </c>
      <c r="Q35" s="11">
        <v>60444</v>
      </c>
      <c r="R35">
        <f t="shared" si="0"/>
        <v>1</v>
      </c>
      <c r="S35">
        <f t="shared" si="1"/>
        <v>1</v>
      </c>
      <c r="T35">
        <f t="shared" si="2"/>
        <v>29621</v>
      </c>
      <c r="U35" s="10">
        <f t="shared" si="3"/>
        <v>32852</v>
      </c>
      <c r="V35">
        <f t="shared" si="4"/>
        <v>0.6104115323587995</v>
      </c>
      <c r="W35" t="str">
        <f t="shared" si="5"/>
        <v>Hackney North and Stoke Newington</v>
      </c>
      <c r="X35">
        <f t="shared" si="6"/>
        <v>11540</v>
      </c>
      <c r="Z35">
        <v>0</v>
      </c>
      <c r="AA35" s="6">
        <v>33</v>
      </c>
      <c r="AB35" s="7" t="s">
        <v>2174</v>
      </c>
      <c r="AC35" s="92">
        <v>1</v>
      </c>
      <c r="AD35" s="92" t="s">
        <v>343</v>
      </c>
      <c r="AE35" s="93">
        <v>2</v>
      </c>
      <c r="AF35" s="93">
        <v>2</v>
      </c>
      <c r="AG35" s="94" t="s">
        <v>2094</v>
      </c>
      <c r="AH35" s="95">
        <v>1953</v>
      </c>
      <c r="AI35" s="95" t="s">
        <v>2095</v>
      </c>
      <c r="AJ35" s="95" t="s">
        <v>346</v>
      </c>
      <c r="AK35" s="95" t="s">
        <v>2096</v>
      </c>
      <c r="AL35" s="95"/>
      <c r="AM35" s="95" t="s">
        <v>2097</v>
      </c>
      <c r="AN35" s="95">
        <v>1987</v>
      </c>
    </row>
    <row r="36" spans="1:40" ht="12.75">
      <c r="A36" s="6">
        <v>34</v>
      </c>
      <c r="B36" s="7" t="s">
        <v>2175</v>
      </c>
      <c r="C36">
        <v>4</v>
      </c>
      <c r="D36" s="6">
        <v>34</v>
      </c>
      <c r="E36" s="7" t="s">
        <v>2175</v>
      </c>
      <c r="F36" s="10">
        <v>4494</v>
      </c>
      <c r="G36" s="10">
        <v>20048</v>
      </c>
      <c r="H36" s="10">
        <v>5068</v>
      </c>
      <c r="I36" s="10">
        <v>0</v>
      </c>
      <c r="J36" s="10">
        <v>4136</v>
      </c>
      <c r="K36" s="10">
        <v>61728</v>
      </c>
      <c r="L36" s="11">
        <v>4180</v>
      </c>
      <c r="M36" s="11">
        <v>19471</v>
      </c>
      <c r="N36" s="11">
        <v>4422</v>
      </c>
      <c r="O36" s="12">
        <v>0</v>
      </c>
      <c r="P36" s="12">
        <v>2274</v>
      </c>
      <c r="Q36" s="11">
        <v>63990</v>
      </c>
      <c r="R36">
        <f t="shared" si="0"/>
        <v>1</v>
      </c>
      <c r="S36">
        <f t="shared" si="1"/>
        <v>1</v>
      </c>
      <c r="T36">
        <f t="shared" si="2"/>
        <v>30347</v>
      </c>
      <c r="U36" s="10">
        <f t="shared" si="3"/>
        <v>33746</v>
      </c>
      <c r="V36">
        <f t="shared" si="4"/>
        <v>0.6416120209575905</v>
      </c>
      <c r="W36" t="str">
        <f t="shared" si="5"/>
        <v>Hackney South and Shoreditch</v>
      </c>
      <c r="X36">
        <f t="shared" si="6"/>
        <v>10876</v>
      </c>
      <c r="Z36">
        <v>1</v>
      </c>
      <c r="AA36" s="6">
        <v>34</v>
      </c>
      <c r="AB36" s="7" t="s">
        <v>2175</v>
      </c>
      <c r="AC36" s="92">
        <v>1</v>
      </c>
      <c r="AD36" s="92" t="s">
        <v>343</v>
      </c>
      <c r="AE36" s="93">
        <v>2</v>
      </c>
      <c r="AF36" s="93">
        <v>2</v>
      </c>
      <c r="AG36" s="94" t="s">
        <v>2098</v>
      </c>
      <c r="AH36" s="95">
        <v>1937</v>
      </c>
      <c r="AI36" s="95" t="s">
        <v>2099</v>
      </c>
      <c r="AJ36" s="95" t="s">
        <v>362</v>
      </c>
      <c r="AK36" s="95" t="s">
        <v>2100</v>
      </c>
      <c r="AL36" s="95"/>
      <c r="AM36" s="95" t="s">
        <v>2097</v>
      </c>
      <c r="AN36" s="95">
        <v>1983</v>
      </c>
    </row>
    <row r="37" spans="1:40" ht="12.75">
      <c r="A37" s="6">
        <v>35</v>
      </c>
      <c r="B37" s="7" t="s">
        <v>2176</v>
      </c>
      <c r="C37">
        <v>1</v>
      </c>
      <c r="D37" s="6">
        <v>35</v>
      </c>
      <c r="E37" s="7" t="s">
        <v>2176</v>
      </c>
      <c r="F37" s="10">
        <v>21420</v>
      </c>
      <c r="G37" s="10">
        <v>25262</v>
      </c>
      <c r="H37" s="10">
        <v>4728</v>
      </c>
      <c r="I37" s="10">
        <v>0</v>
      </c>
      <c r="J37" s="10">
        <v>2616</v>
      </c>
      <c r="K37" s="10">
        <v>78637</v>
      </c>
      <c r="L37" s="11">
        <v>17786</v>
      </c>
      <c r="M37" s="11">
        <v>19801</v>
      </c>
      <c r="N37" s="11">
        <v>5294</v>
      </c>
      <c r="O37" s="12">
        <v>0</v>
      </c>
      <c r="P37" s="12">
        <v>1819</v>
      </c>
      <c r="Q37" s="11">
        <v>79302</v>
      </c>
      <c r="R37">
        <f t="shared" si="0"/>
        <v>1</v>
      </c>
      <c r="S37">
        <f t="shared" si="1"/>
        <v>1</v>
      </c>
      <c r="T37">
        <f t="shared" si="2"/>
        <v>44700</v>
      </c>
      <c r="U37" s="10">
        <f t="shared" si="3"/>
        <v>54026</v>
      </c>
      <c r="V37">
        <f t="shared" si="4"/>
        <v>0.44297539149888143</v>
      </c>
      <c r="W37" t="str">
        <f t="shared" si="5"/>
        <v>Hammersmith and Fulham</v>
      </c>
      <c r="X37">
        <f t="shared" si="6"/>
        <v>24899</v>
      </c>
      <c r="Z37">
        <v>0</v>
      </c>
      <c r="AA37" s="6">
        <v>35</v>
      </c>
      <c r="AB37" s="7" t="s">
        <v>2176</v>
      </c>
      <c r="AC37" s="92">
        <v>1</v>
      </c>
      <c r="AD37" s="92" t="s">
        <v>343</v>
      </c>
      <c r="AE37" s="93">
        <v>2</v>
      </c>
      <c r="AF37" s="93">
        <v>2</v>
      </c>
      <c r="AG37" s="94" t="s">
        <v>2101</v>
      </c>
      <c r="AH37" s="95">
        <v>1958</v>
      </c>
      <c r="AI37" s="95" t="s">
        <v>2102</v>
      </c>
      <c r="AJ37" s="95" t="s">
        <v>421</v>
      </c>
      <c r="AK37" s="95"/>
      <c r="AL37" s="95"/>
      <c r="AM37" s="95" t="s">
        <v>2103</v>
      </c>
      <c r="AN37" s="95">
        <v>1997</v>
      </c>
    </row>
    <row r="38" spans="1:40" ht="12.75">
      <c r="A38" s="6">
        <v>36</v>
      </c>
      <c r="B38" s="7" t="s">
        <v>2177</v>
      </c>
      <c r="C38">
        <v>1</v>
      </c>
      <c r="D38" s="6">
        <v>36</v>
      </c>
      <c r="E38" s="7" t="s">
        <v>2177</v>
      </c>
      <c r="F38" s="10">
        <v>11991</v>
      </c>
      <c r="G38" s="10">
        <v>25275</v>
      </c>
      <c r="H38" s="10">
        <v>5481</v>
      </c>
      <c r="I38" s="10">
        <v>0</v>
      </c>
      <c r="J38" s="10">
        <v>1284</v>
      </c>
      <c r="K38" s="10">
        <v>64889</v>
      </c>
      <c r="L38" s="11">
        <v>8725</v>
      </c>
      <c r="M38" s="11">
        <v>16601</v>
      </c>
      <c r="N38" s="11">
        <v>7273</v>
      </c>
      <c r="O38" s="12">
        <v>0</v>
      </c>
      <c r="P38" s="12">
        <v>2808</v>
      </c>
      <c r="Q38" s="11">
        <v>65309</v>
      </c>
      <c r="R38">
        <f t="shared" si="0"/>
        <v>1</v>
      </c>
      <c r="S38">
        <f t="shared" si="1"/>
        <v>1</v>
      </c>
      <c r="T38">
        <f t="shared" si="2"/>
        <v>35407</v>
      </c>
      <c r="U38" s="10">
        <f t="shared" si="3"/>
        <v>44031</v>
      </c>
      <c r="V38">
        <f t="shared" si="4"/>
        <v>0.46886208941734686</v>
      </c>
      <c r="W38" t="str">
        <f t="shared" si="5"/>
        <v>Hampstead and Highgate</v>
      </c>
      <c r="X38">
        <f t="shared" si="6"/>
        <v>18806</v>
      </c>
      <c r="Z38">
        <v>0</v>
      </c>
      <c r="AA38" s="6">
        <v>36</v>
      </c>
      <c r="AB38" s="7" t="s">
        <v>2177</v>
      </c>
      <c r="AC38" s="92">
        <v>1</v>
      </c>
      <c r="AD38" s="92" t="s">
        <v>343</v>
      </c>
      <c r="AE38" s="93">
        <v>2</v>
      </c>
      <c r="AF38" s="93">
        <v>2</v>
      </c>
      <c r="AG38" s="94" t="s">
        <v>2104</v>
      </c>
      <c r="AH38" s="95">
        <v>1936</v>
      </c>
      <c r="AI38" s="95" t="s">
        <v>2105</v>
      </c>
      <c r="AJ38" s="95" t="s">
        <v>346</v>
      </c>
      <c r="AK38" s="95" t="s">
        <v>386</v>
      </c>
      <c r="AL38" s="95"/>
      <c r="AM38" s="95" t="s">
        <v>2106</v>
      </c>
      <c r="AN38" s="95">
        <v>1992</v>
      </c>
    </row>
    <row r="39" spans="1:40" ht="12.75">
      <c r="A39" s="6">
        <v>37</v>
      </c>
      <c r="B39" s="7" t="s">
        <v>2178</v>
      </c>
      <c r="C39">
        <v>5</v>
      </c>
      <c r="D39" s="6">
        <v>37</v>
      </c>
      <c r="E39" s="7" t="s">
        <v>2178</v>
      </c>
      <c r="F39" s="10">
        <v>20189</v>
      </c>
      <c r="G39" s="10">
        <v>29927</v>
      </c>
      <c r="H39" s="10">
        <v>4697</v>
      </c>
      <c r="I39" s="10">
        <v>0</v>
      </c>
      <c r="J39" s="10">
        <v>2172</v>
      </c>
      <c r="K39" s="10">
        <v>79846</v>
      </c>
      <c r="L39" s="11">
        <v>15466</v>
      </c>
      <c r="M39" s="11">
        <v>26590</v>
      </c>
      <c r="N39" s="11">
        <v>6021</v>
      </c>
      <c r="O39" s="12">
        <v>0</v>
      </c>
      <c r="P39" s="12">
        <v>0</v>
      </c>
      <c r="Q39" s="11">
        <v>81575</v>
      </c>
      <c r="R39">
        <f t="shared" si="0"/>
        <v>1</v>
      </c>
      <c r="S39">
        <f t="shared" si="1"/>
        <v>1</v>
      </c>
      <c r="T39">
        <f t="shared" si="2"/>
        <v>48077</v>
      </c>
      <c r="U39" s="10">
        <f t="shared" si="3"/>
        <v>56985</v>
      </c>
      <c r="V39">
        <f t="shared" si="4"/>
        <v>0.5530711150862159</v>
      </c>
      <c r="W39" t="str">
        <f t="shared" si="5"/>
        <v>Harrow East</v>
      </c>
      <c r="X39">
        <f t="shared" si="6"/>
        <v>21487</v>
      </c>
      <c r="Z39">
        <v>0</v>
      </c>
      <c r="AA39" s="6">
        <v>37</v>
      </c>
      <c r="AB39" s="7" t="s">
        <v>2178</v>
      </c>
      <c r="AC39" s="92">
        <v>1</v>
      </c>
      <c r="AD39" s="92" t="s">
        <v>343</v>
      </c>
      <c r="AE39" s="93">
        <v>2</v>
      </c>
      <c r="AF39" s="93">
        <v>2</v>
      </c>
      <c r="AG39" s="94" t="s">
        <v>2107</v>
      </c>
      <c r="AH39" s="95">
        <v>1958</v>
      </c>
      <c r="AI39" s="95" t="s">
        <v>2108</v>
      </c>
      <c r="AJ39" s="95" t="s">
        <v>346</v>
      </c>
      <c r="AK39" s="95" t="s">
        <v>2109</v>
      </c>
      <c r="AL39" s="95"/>
      <c r="AM39" s="95" t="s">
        <v>2088</v>
      </c>
      <c r="AN39" s="95">
        <v>1986</v>
      </c>
    </row>
    <row r="40" spans="1:40" ht="12.75">
      <c r="A40" s="6">
        <v>38</v>
      </c>
      <c r="B40" s="7" t="s">
        <v>2179</v>
      </c>
      <c r="C40">
        <v>5</v>
      </c>
      <c r="D40" s="6">
        <v>38</v>
      </c>
      <c r="E40" s="7" t="s">
        <v>2179</v>
      </c>
      <c r="F40" s="10">
        <v>20571</v>
      </c>
      <c r="G40" s="10">
        <v>21811</v>
      </c>
      <c r="H40" s="10">
        <v>8127</v>
      </c>
      <c r="I40" s="10">
        <v>0</v>
      </c>
      <c r="J40" s="10">
        <v>1997</v>
      </c>
      <c r="K40" s="10">
        <v>72005</v>
      </c>
      <c r="L40" s="11">
        <v>16986</v>
      </c>
      <c r="M40" s="11">
        <v>23142</v>
      </c>
      <c r="N40" s="11">
        <v>5995</v>
      </c>
      <c r="O40" s="12">
        <v>0</v>
      </c>
      <c r="P40" s="12">
        <v>525</v>
      </c>
      <c r="Q40" s="11">
        <v>73505</v>
      </c>
      <c r="R40">
        <f t="shared" si="0"/>
        <v>1</v>
      </c>
      <c r="S40">
        <f t="shared" si="1"/>
        <v>1</v>
      </c>
      <c r="T40">
        <f t="shared" si="2"/>
        <v>46648</v>
      </c>
      <c r="U40" s="10">
        <f t="shared" si="3"/>
        <v>52506</v>
      </c>
      <c r="V40">
        <f t="shared" si="4"/>
        <v>0.4960984393757503</v>
      </c>
      <c r="W40" t="str">
        <f t="shared" si="5"/>
        <v>Harrow West</v>
      </c>
      <c r="X40">
        <f t="shared" si="6"/>
        <v>23506</v>
      </c>
      <c r="Z40">
        <v>1</v>
      </c>
      <c r="AA40" s="6">
        <v>38</v>
      </c>
      <c r="AB40" s="7" t="s">
        <v>2179</v>
      </c>
      <c r="AC40" s="92">
        <v>1</v>
      </c>
      <c r="AD40" s="92" t="s">
        <v>343</v>
      </c>
      <c r="AE40" s="93">
        <v>2</v>
      </c>
      <c r="AF40" s="93">
        <v>2</v>
      </c>
      <c r="AG40" s="94" t="s">
        <v>2110</v>
      </c>
      <c r="AH40" s="95">
        <v>1967</v>
      </c>
      <c r="AI40" s="95" t="s">
        <v>2111</v>
      </c>
      <c r="AJ40" s="95" t="s">
        <v>362</v>
      </c>
      <c r="AK40" s="95" t="s">
        <v>2112</v>
      </c>
      <c r="AL40" s="95"/>
      <c r="AM40" s="95" t="s">
        <v>349</v>
      </c>
      <c r="AN40" s="95">
        <v>1997</v>
      </c>
    </row>
    <row r="41" spans="1:40" ht="12.75">
      <c r="A41" s="6">
        <v>39</v>
      </c>
      <c r="B41" s="7" t="s">
        <v>2180</v>
      </c>
      <c r="C41">
        <v>5</v>
      </c>
      <c r="D41" s="6">
        <v>39</v>
      </c>
      <c r="E41" s="7" t="s">
        <v>2180</v>
      </c>
      <c r="F41" s="10">
        <v>11167</v>
      </c>
      <c r="G41" s="10">
        <v>25458</v>
      </c>
      <c r="H41" s="10">
        <v>3049</v>
      </c>
      <c r="I41" s="10">
        <v>0</v>
      </c>
      <c r="J41" s="10">
        <v>1417</v>
      </c>
      <c r="K41" s="10">
        <v>56829</v>
      </c>
      <c r="L41" s="11">
        <v>7813</v>
      </c>
      <c r="M41" s="11">
        <v>21279</v>
      </c>
      <c r="N41" s="11">
        <v>1958</v>
      </c>
      <c r="O41" s="12">
        <v>0</v>
      </c>
      <c r="P41" s="12">
        <v>1353</v>
      </c>
      <c r="Q41" s="11">
        <v>57561</v>
      </c>
      <c r="R41">
        <f t="shared" si="0"/>
        <v>1</v>
      </c>
      <c r="S41">
        <f t="shared" si="1"/>
        <v>1</v>
      </c>
      <c r="T41">
        <f t="shared" si="2"/>
        <v>32403</v>
      </c>
      <c r="U41" s="10">
        <f t="shared" si="3"/>
        <v>41091</v>
      </c>
      <c r="V41">
        <f t="shared" si="4"/>
        <v>0.656698453846866</v>
      </c>
      <c r="W41" t="str">
        <f t="shared" si="5"/>
        <v>Hayes and Harlington</v>
      </c>
      <c r="X41">
        <f t="shared" si="6"/>
        <v>11124</v>
      </c>
      <c r="Z41">
        <v>0</v>
      </c>
      <c r="AA41" s="6">
        <v>39</v>
      </c>
      <c r="AB41" s="7" t="s">
        <v>2180</v>
      </c>
      <c r="AC41" s="92">
        <v>1</v>
      </c>
      <c r="AD41" s="92" t="s">
        <v>343</v>
      </c>
      <c r="AE41" s="93">
        <v>2</v>
      </c>
      <c r="AF41" s="93">
        <v>2</v>
      </c>
      <c r="AG41" s="94" t="s">
        <v>2113</v>
      </c>
      <c r="AH41" s="95">
        <v>1951</v>
      </c>
      <c r="AI41" s="95" t="s">
        <v>2114</v>
      </c>
      <c r="AJ41" s="95" t="s">
        <v>346</v>
      </c>
      <c r="AK41" s="95" t="s">
        <v>2115</v>
      </c>
      <c r="AL41" s="95" t="s">
        <v>2116</v>
      </c>
      <c r="AM41" s="95" t="s">
        <v>2117</v>
      </c>
      <c r="AN41" s="95">
        <v>1997</v>
      </c>
    </row>
    <row r="42" spans="1:40" ht="12.75">
      <c r="A42" s="6">
        <v>40</v>
      </c>
      <c r="B42" s="7" t="s">
        <v>2181</v>
      </c>
      <c r="C42">
        <v>3</v>
      </c>
      <c r="D42" s="6">
        <v>40</v>
      </c>
      <c r="E42" s="7" t="s">
        <v>2181</v>
      </c>
      <c r="F42" s="10">
        <v>18528</v>
      </c>
      <c r="G42" s="10">
        <v>24683</v>
      </c>
      <c r="H42" s="10">
        <v>5427</v>
      </c>
      <c r="I42" s="10">
        <v>0</v>
      </c>
      <c r="J42" s="10">
        <v>1398</v>
      </c>
      <c r="K42" s="10">
        <v>76195</v>
      </c>
      <c r="L42" s="11">
        <v>14015</v>
      </c>
      <c r="M42" s="11">
        <v>21432</v>
      </c>
      <c r="N42" s="11">
        <v>4724</v>
      </c>
      <c r="O42" s="12">
        <v>0</v>
      </c>
      <c r="P42" s="12">
        <v>680</v>
      </c>
      <c r="Q42" s="11">
        <v>78212</v>
      </c>
      <c r="R42">
        <f t="shared" si="0"/>
        <v>1</v>
      </c>
      <c r="S42">
        <f t="shared" si="1"/>
        <v>1</v>
      </c>
      <c r="T42">
        <f t="shared" si="2"/>
        <v>40851</v>
      </c>
      <c r="U42" s="10">
        <f t="shared" si="3"/>
        <v>50036</v>
      </c>
      <c r="V42">
        <f t="shared" si="4"/>
        <v>0.5246383197473746</v>
      </c>
      <c r="W42" t="str">
        <f t="shared" si="5"/>
        <v>Hendon</v>
      </c>
      <c r="X42">
        <f t="shared" si="6"/>
        <v>19419</v>
      </c>
      <c r="Z42">
        <v>0</v>
      </c>
      <c r="AA42" s="6">
        <v>40</v>
      </c>
      <c r="AB42" s="7" t="s">
        <v>2181</v>
      </c>
      <c r="AC42" s="92">
        <v>1</v>
      </c>
      <c r="AD42" s="92" t="s">
        <v>343</v>
      </c>
      <c r="AE42" s="93">
        <v>2</v>
      </c>
      <c r="AF42" s="93">
        <v>2</v>
      </c>
      <c r="AG42" s="94" t="s">
        <v>2118</v>
      </c>
      <c r="AH42" s="95">
        <v>1954</v>
      </c>
      <c r="AI42" s="95" t="s">
        <v>2119</v>
      </c>
      <c r="AJ42" s="95" t="s">
        <v>346</v>
      </c>
      <c r="AK42" s="95" t="s">
        <v>2120</v>
      </c>
      <c r="AL42" s="95"/>
      <c r="AM42" s="95" t="s">
        <v>396</v>
      </c>
      <c r="AN42" s="95">
        <v>1997</v>
      </c>
    </row>
    <row r="43" spans="1:40" ht="12.75">
      <c r="A43" s="6">
        <v>41</v>
      </c>
      <c r="B43" s="7" t="s">
        <v>2182</v>
      </c>
      <c r="C43">
        <v>1</v>
      </c>
      <c r="D43" s="6">
        <v>41</v>
      </c>
      <c r="E43" s="7" t="s">
        <v>2182</v>
      </c>
      <c r="F43" s="10">
        <v>6804</v>
      </c>
      <c r="G43" s="10">
        <v>24707</v>
      </c>
      <c r="H43" s="10">
        <v>4750</v>
      </c>
      <c r="I43" s="10">
        <v>0</v>
      </c>
      <c r="J43" s="10">
        <v>1736</v>
      </c>
      <c r="K43" s="10">
        <v>63037</v>
      </c>
      <c r="L43" s="11">
        <v>5258</v>
      </c>
      <c r="M43" s="11">
        <v>16770</v>
      </c>
      <c r="N43" s="11">
        <v>5595</v>
      </c>
      <c r="O43" s="12">
        <v>0</v>
      </c>
      <c r="P43" s="12">
        <v>3506</v>
      </c>
      <c r="Q43" s="11">
        <v>62813</v>
      </c>
      <c r="R43">
        <f t="shared" si="0"/>
        <v>1</v>
      </c>
      <c r="S43">
        <f t="shared" si="1"/>
        <v>1</v>
      </c>
      <c r="T43">
        <f t="shared" si="2"/>
        <v>31129</v>
      </c>
      <c r="U43" s="10">
        <f t="shared" si="3"/>
        <v>37997</v>
      </c>
      <c r="V43">
        <f t="shared" si="4"/>
        <v>0.5387259468662662</v>
      </c>
      <c r="W43" t="str">
        <f t="shared" si="5"/>
        <v>Holborn and St. Pancras</v>
      </c>
      <c r="X43">
        <f t="shared" si="6"/>
        <v>14359</v>
      </c>
      <c r="Z43">
        <v>0</v>
      </c>
      <c r="AA43" s="6">
        <v>41</v>
      </c>
      <c r="AB43" s="7" t="s">
        <v>2182</v>
      </c>
      <c r="AC43" s="92">
        <v>1</v>
      </c>
      <c r="AD43" s="92" t="s">
        <v>343</v>
      </c>
      <c r="AE43" s="93">
        <v>2</v>
      </c>
      <c r="AF43" s="93">
        <v>2</v>
      </c>
      <c r="AG43" s="94" t="s">
        <v>2121</v>
      </c>
      <c r="AH43" s="95">
        <v>1940</v>
      </c>
      <c r="AI43" s="95" t="s">
        <v>2122</v>
      </c>
      <c r="AJ43" s="95" t="s">
        <v>346</v>
      </c>
      <c r="AK43" s="95" t="s">
        <v>347</v>
      </c>
      <c r="AL43" s="95"/>
      <c r="AM43" s="95" t="s">
        <v>2123</v>
      </c>
      <c r="AN43" s="95">
        <v>1983</v>
      </c>
    </row>
    <row r="44" spans="1:40" ht="12.75">
      <c r="A44" s="6">
        <v>42</v>
      </c>
      <c r="B44" s="7" t="s">
        <v>2183</v>
      </c>
      <c r="C44">
        <v>2</v>
      </c>
      <c r="D44" s="6">
        <v>42</v>
      </c>
      <c r="E44" s="7" t="s">
        <v>2183</v>
      </c>
      <c r="F44" s="10">
        <v>16386</v>
      </c>
      <c r="G44" s="10">
        <v>22066</v>
      </c>
      <c r="H44" s="10">
        <v>3446</v>
      </c>
      <c r="I44" s="10">
        <v>0</v>
      </c>
      <c r="J44" s="10">
        <v>2043</v>
      </c>
      <c r="K44" s="10">
        <v>60775</v>
      </c>
      <c r="L44" s="11">
        <v>15032</v>
      </c>
      <c r="M44" s="11">
        <v>16514</v>
      </c>
      <c r="N44" s="11">
        <v>2928</v>
      </c>
      <c r="O44" s="12">
        <v>0</v>
      </c>
      <c r="P44" s="12">
        <v>1083</v>
      </c>
      <c r="Q44" s="11">
        <v>61008</v>
      </c>
      <c r="R44">
        <f t="shared" si="0"/>
        <v>1</v>
      </c>
      <c r="S44">
        <f t="shared" si="1"/>
        <v>1</v>
      </c>
      <c r="T44">
        <f t="shared" si="2"/>
        <v>35557</v>
      </c>
      <c r="U44" s="10">
        <f t="shared" si="3"/>
        <v>43941</v>
      </c>
      <c r="V44">
        <f t="shared" si="4"/>
        <v>0.46443738223134684</v>
      </c>
      <c r="W44" t="str">
        <f t="shared" si="5"/>
        <v>Hornchurch</v>
      </c>
      <c r="X44">
        <f t="shared" si="6"/>
        <v>19043</v>
      </c>
      <c r="Z44">
        <v>1</v>
      </c>
      <c r="AA44" s="6">
        <v>42</v>
      </c>
      <c r="AB44" s="7" t="s">
        <v>2183</v>
      </c>
      <c r="AC44" s="92">
        <v>1</v>
      </c>
      <c r="AD44" s="92" t="s">
        <v>343</v>
      </c>
      <c r="AE44" s="93">
        <v>2</v>
      </c>
      <c r="AF44" s="93">
        <v>2</v>
      </c>
      <c r="AG44" s="94" t="s">
        <v>2124</v>
      </c>
      <c r="AH44" s="95">
        <v>1964</v>
      </c>
      <c r="AI44" s="95" t="s">
        <v>2125</v>
      </c>
      <c r="AJ44" s="95" t="s">
        <v>362</v>
      </c>
      <c r="AK44" s="95" t="s">
        <v>2126</v>
      </c>
      <c r="AL44" s="95"/>
      <c r="AM44" s="95" t="s">
        <v>2097</v>
      </c>
      <c r="AN44" s="95">
        <v>1997</v>
      </c>
    </row>
    <row r="45" spans="1:40" ht="12.75">
      <c r="A45" s="6">
        <v>43</v>
      </c>
      <c r="B45" s="7" t="s">
        <v>2184</v>
      </c>
      <c r="C45">
        <v>3</v>
      </c>
      <c r="D45" s="6">
        <v>43</v>
      </c>
      <c r="E45" s="7" t="s">
        <v>2184</v>
      </c>
      <c r="F45" s="10">
        <v>11293</v>
      </c>
      <c r="G45" s="10">
        <v>31792</v>
      </c>
      <c r="H45" s="10">
        <v>5794</v>
      </c>
      <c r="I45" s="10">
        <v>0</v>
      </c>
      <c r="J45" s="10">
        <v>2608</v>
      </c>
      <c r="K45" s="10">
        <v>74537</v>
      </c>
      <c r="L45" s="11">
        <v>6921</v>
      </c>
      <c r="M45" s="11">
        <v>21967</v>
      </c>
      <c r="N45" s="11">
        <v>11353</v>
      </c>
      <c r="O45" s="12">
        <v>0</v>
      </c>
      <c r="P45" s="12">
        <v>3822</v>
      </c>
      <c r="Q45" s="11">
        <v>75967</v>
      </c>
      <c r="R45">
        <f t="shared" si="0"/>
        <v>1</v>
      </c>
      <c r="S45">
        <f t="shared" si="1"/>
        <v>1</v>
      </c>
      <c r="T45">
        <f t="shared" si="2"/>
        <v>44063</v>
      </c>
      <c r="U45" s="10">
        <f t="shared" si="3"/>
        <v>51487</v>
      </c>
      <c r="V45">
        <f t="shared" si="4"/>
        <v>0.49853618682341194</v>
      </c>
      <c r="W45" t="str">
        <f t="shared" si="5"/>
        <v>Hornsey and Wood Green</v>
      </c>
      <c r="X45">
        <f t="shared" si="6"/>
        <v>22096</v>
      </c>
      <c r="Z45">
        <v>1</v>
      </c>
      <c r="AA45" s="6">
        <v>43</v>
      </c>
      <c r="AB45" s="7" t="s">
        <v>2184</v>
      </c>
      <c r="AC45" s="92">
        <v>1</v>
      </c>
      <c r="AD45" s="92" t="s">
        <v>343</v>
      </c>
      <c r="AE45" s="93">
        <v>2</v>
      </c>
      <c r="AF45" s="93">
        <v>2</v>
      </c>
      <c r="AG45" s="94" t="s">
        <v>2127</v>
      </c>
      <c r="AH45" s="95">
        <v>1954</v>
      </c>
      <c r="AI45" s="95" t="s">
        <v>2128</v>
      </c>
      <c r="AJ45" s="95" t="s">
        <v>362</v>
      </c>
      <c r="AK45" s="95" t="s">
        <v>2129</v>
      </c>
      <c r="AL45" s="95"/>
      <c r="AM45" s="95" t="s">
        <v>2130</v>
      </c>
      <c r="AN45" s="95">
        <v>1992</v>
      </c>
    </row>
    <row r="46" spans="1:40" ht="12.75">
      <c r="A46" s="6">
        <v>44</v>
      </c>
      <c r="B46" s="7" t="s">
        <v>2185</v>
      </c>
      <c r="C46">
        <v>2</v>
      </c>
      <c r="D46" s="6">
        <v>44</v>
      </c>
      <c r="E46" s="7" t="s">
        <v>2185</v>
      </c>
      <c r="F46" s="10">
        <v>19911</v>
      </c>
      <c r="G46" s="10">
        <v>23135</v>
      </c>
      <c r="H46" s="10">
        <v>5049</v>
      </c>
      <c r="I46" s="10">
        <v>0</v>
      </c>
      <c r="J46" s="10">
        <v>750</v>
      </c>
      <c r="K46" s="10">
        <v>68218</v>
      </c>
      <c r="L46" s="11">
        <v>16313</v>
      </c>
      <c r="M46" s="11">
        <v>18428</v>
      </c>
      <c r="N46" s="11">
        <v>4717</v>
      </c>
      <c r="O46" s="12">
        <v>0</v>
      </c>
      <c r="P46" s="12">
        <v>776</v>
      </c>
      <c r="Q46" s="11">
        <v>68893</v>
      </c>
      <c r="R46">
        <f t="shared" si="0"/>
        <v>1</v>
      </c>
      <c r="S46">
        <f t="shared" si="1"/>
        <v>1</v>
      </c>
      <c r="T46">
        <f t="shared" si="2"/>
        <v>40234</v>
      </c>
      <c r="U46" s="10">
        <f t="shared" si="3"/>
        <v>48845</v>
      </c>
      <c r="V46">
        <f t="shared" si="4"/>
        <v>0.45802057960928566</v>
      </c>
      <c r="W46" t="str">
        <f t="shared" si="5"/>
        <v>Ilford North</v>
      </c>
      <c r="X46">
        <f t="shared" si="6"/>
        <v>21806</v>
      </c>
      <c r="Z46">
        <v>0</v>
      </c>
      <c r="AA46" s="6">
        <v>44</v>
      </c>
      <c r="AB46" s="7" t="s">
        <v>2185</v>
      </c>
      <c r="AC46" s="92">
        <v>1</v>
      </c>
      <c r="AD46" s="92" t="s">
        <v>343</v>
      </c>
      <c r="AE46" s="93">
        <v>2</v>
      </c>
      <c r="AF46" s="93">
        <v>2</v>
      </c>
      <c r="AG46" s="94" t="s">
        <v>2131</v>
      </c>
      <c r="AH46" s="95">
        <v>1947</v>
      </c>
      <c r="AI46" s="95" t="s">
        <v>2132</v>
      </c>
      <c r="AJ46" s="95" t="s">
        <v>346</v>
      </c>
      <c r="AK46" s="95" t="s">
        <v>1747</v>
      </c>
      <c r="AL46" s="95"/>
      <c r="AM46" s="95" t="s">
        <v>2133</v>
      </c>
      <c r="AN46" s="95">
        <v>1997</v>
      </c>
    </row>
    <row r="47" spans="1:40" ht="12.75">
      <c r="A47" s="6">
        <v>45</v>
      </c>
      <c r="B47" s="7" t="s">
        <v>2186</v>
      </c>
      <c r="C47">
        <v>2</v>
      </c>
      <c r="D47" s="6">
        <v>45</v>
      </c>
      <c r="E47" s="7" t="s">
        <v>2186</v>
      </c>
      <c r="F47" s="10">
        <v>15073</v>
      </c>
      <c r="G47" s="10">
        <v>29273</v>
      </c>
      <c r="H47" s="10">
        <v>3152</v>
      </c>
      <c r="I47" s="10">
        <v>0</v>
      </c>
      <c r="J47" s="10">
        <v>2521</v>
      </c>
      <c r="K47" s="10">
        <v>72104</v>
      </c>
      <c r="L47" s="11">
        <v>10622</v>
      </c>
      <c r="M47" s="11">
        <v>24619</v>
      </c>
      <c r="N47" s="11">
        <v>4647</v>
      </c>
      <c r="O47" s="12">
        <v>0</v>
      </c>
      <c r="P47" s="12">
        <v>1407</v>
      </c>
      <c r="Q47" s="11">
        <v>76025</v>
      </c>
      <c r="R47">
        <f t="shared" si="0"/>
        <v>1</v>
      </c>
      <c r="S47">
        <f t="shared" si="1"/>
        <v>1</v>
      </c>
      <c r="T47">
        <f t="shared" si="2"/>
        <v>41295</v>
      </c>
      <c r="U47" s="10">
        <f t="shared" si="3"/>
        <v>50019</v>
      </c>
      <c r="V47">
        <f t="shared" si="4"/>
        <v>0.5961738709286839</v>
      </c>
      <c r="W47" t="str">
        <f t="shared" si="5"/>
        <v>Ilford South</v>
      </c>
      <c r="X47">
        <f t="shared" si="6"/>
        <v>16676</v>
      </c>
      <c r="Z47">
        <v>1</v>
      </c>
      <c r="AA47" s="6">
        <v>45</v>
      </c>
      <c r="AB47" s="7" t="s">
        <v>2186</v>
      </c>
      <c r="AC47" s="92">
        <v>1</v>
      </c>
      <c r="AD47" s="92" t="s">
        <v>343</v>
      </c>
      <c r="AE47" s="93">
        <v>2</v>
      </c>
      <c r="AF47" s="93">
        <v>2</v>
      </c>
      <c r="AG47" s="94" t="s">
        <v>2134</v>
      </c>
      <c r="AH47" s="95">
        <v>1952</v>
      </c>
      <c r="AI47" s="95" t="s">
        <v>2135</v>
      </c>
      <c r="AJ47" s="95" t="s">
        <v>362</v>
      </c>
      <c r="AK47" s="95" t="s">
        <v>2136</v>
      </c>
      <c r="AL47" s="95"/>
      <c r="AM47" s="95" t="s">
        <v>2137</v>
      </c>
      <c r="AN47" s="95">
        <v>1992</v>
      </c>
    </row>
    <row r="48" spans="1:40" ht="12.75">
      <c r="A48" s="6">
        <v>46</v>
      </c>
      <c r="B48" s="7" t="s">
        <v>2187</v>
      </c>
      <c r="C48">
        <v>1</v>
      </c>
      <c r="D48" s="6">
        <v>46</v>
      </c>
      <c r="E48" s="7" t="s">
        <v>2187</v>
      </c>
      <c r="F48" s="10">
        <v>4631</v>
      </c>
      <c r="G48" s="10">
        <v>24834</v>
      </c>
      <c r="H48" s="10">
        <v>4879</v>
      </c>
      <c r="I48" s="10">
        <v>0</v>
      </c>
      <c r="J48" s="10">
        <v>1516</v>
      </c>
      <c r="K48" s="10">
        <v>57385</v>
      </c>
      <c r="L48" s="11">
        <v>3249</v>
      </c>
      <c r="M48" s="11">
        <v>18699</v>
      </c>
      <c r="N48" s="11">
        <v>5741</v>
      </c>
      <c r="O48" s="12">
        <v>0</v>
      </c>
      <c r="P48" s="12">
        <v>2527</v>
      </c>
      <c r="Q48" s="11">
        <v>61970</v>
      </c>
      <c r="R48">
        <f t="shared" si="0"/>
        <v>1</v>
      </c>
      <c r="S48">
        <f t="shared" si="1"/>
        <v>1</v>
      </c>
      <c r="T48">
        <f t="shared" si="2"/>
        <v>30216</v>
      </c>
      <c r="U48" s="10">
        <f t="shared" si="3"/>
        <v>35860</v>
      </c>
      <c r="V48">
        <f t="shared" si="4"/>
        <v>0.618844320889595</v>
      </c>
      <c r="W48" t="str">
        <f t="shared" si="5"/>
        <v>Islington North</v>
      </c>
      <c r="X48">
        <f t="shared" si="6"/>
        <v>11517</v>
      </c>
      <c r="Z48">
        <v>0</v>
      </c>
      <c r="AA48" s="6">
        <v>46</v>
      </c>
      <c r="AB48" s="7" t="s">
        <v>2187</v>
      </c>
      <c r="AC48" s="92">
        <v>1</v>
      </c>
      <c r="AD48" s="92" t="s">
        <v>343</v>
      </c>
      <c r="AE48" s="93">
        <v>2</v>
      </c>
      <c r="AF48" s="93">
        <v>2</v>
      </c>
      <c r="AG48" s="94" t="s">
        <v>2138</v>
      </c>
      <c r="AH48" s="95">
        <v>1949</v>
      </c>
      <c r="AI48" s="95" t="s">
        <v>1536</v>
      </c>
      <c r="AJ48" s="95" t="s">
        <v>346</v>
      </c>
      <c r="AK48" s="95" t="s">
        <v>1537</v>
      </c>
      <c r="AL48" s="95"/>
      <c r="AM48" s="95" t="s">
        <v>2077</v>
      </c>
      <c r="AN48" s="95">
        <v>1983</v>
      </c>
    </row>
    <row r="49" spans="1:40" ht="12.75">
      <c r="A49" s="6">
        <v>47</v>
      </c>
      <c r="B49" s="7" t="s">
        <v>2188</v>
      </c>
      <c r="C49">
        <v>1</v>
      </c>
      <c r="D49" s="6">
        <v>47</v>
      </c>
      <c r="E49" s="7" t="s">
        <v>2188</v>
      </c>
      <c r="F49" s="10">
        <v>4587</v>
      </c>
      <c r="G49" s="10">
        <v>22079</v>
      </c>
      <c r="H49" s="10">
        <v>7516</v>
      </c>
      <c r="I49" s="10">
        <v>0</v>
      </c>
      <c r="J49" s="10">
        <v>1134</v>
      </c>
      <c r="K49" s="10">
        <v>55468</v>
      </c>
      <c r="L49" s="11">
        <v>3860</v>
      </c>
      <c r="M49" s="11">
        <v>15217</v>
      </c>
      <c r="N49" s="11">
        <v>7937</v>
      </c>
      <c r="O49" s="12">
        <v>0</v>
      </c>
      <c r="P49" s="12">
        <v>1192</v>
      </c>
      <c r="Q49" s="11">
        <v>59515</v>
      </c>
      <c r="R49">
        <f t="shared" si="0"/>
        <v>1</v>
      </c>
      <c r="S49">
        <f t="shared" si="1"/>
        <v>1</v>
      </c>
      <c r="T49">
        <f t="shared" si="2"/>
        <v>28206</v>
      </c>
      <c r="U49" s="10">
        <f t="shared" si="3"/>
        <v>35316</v>
      </c>
      <c r="V49">
        <f t="shared" si="4"/>
        <v>0.539495142877402</v>
      </c>
      <c r="W49" t="str">
        <f t="shared" si="5"/>
        <v>Islington South and Finsbury</v>
      </c>
      <c r="X49">
        <f t="shared" si="6"/>
        <v>12989</v>
      </c>
      <c r="Z49">
        <v>0</v>
      </c>
      <c r="AA49" s="6">
        <v>47</v>
      </c>
      <c r="AB49" s="7" t="s">
        <v>2188</v>
      </c>
      <c r="AC49" s="92">
        <v>1</v>
      </c>
      <c r="AD49" s="92" t="s">
        <v>343</v>
      </c>
      <c r="AE49" s="93">
        <v>2</v>
      </c>
      <c r="AF49" s="93">
        <v>2</v>
      </c>
      <c r="AG49" s="94" t="s">
        <v>1538</v>
      </c>
      <c r="AH49" s="95">
        <v>1951</v>
      </c>
      <c r="AI49" s="95" t="s">
        <v>1539</v>
      </c>
      <c r="AJ49" s="95" t="s">
        <v>346</v>
      </c>
      <c r="AK49" s="95" t="s">
        <v>1540</v>
      </c>
      <c r="AL49" s="95" t="s">
        <v>1541</v>
      </c>
      <c r="AM49" s="95" t="s">
        <v>1542</v>
      </c>
      <c r="AN49" s="95">
        <v>1983</v>
      </c>
    </row>
    <row r="50" spans="1:40" ht="12.75">
      <c r="A50" s="6">
        <v>48</v>
      </c>
      <c r="B50" s="7" t="s">
        <v>2189</v>
      </c>
      <c r="C50">
        <v>1</v>
      </c>
      <c r="D50" s="6">
        <v>48</v>
      </c>
      <c r="E50" s="7" t="s">
        <v>2189</v>
      </c>
      <c r="F50" s="10">
        <v>19887</v>
      </c>
      <c r="G50" s="10">
        <v>10368</v>
      </c>
      <c r="H50" s="10">
        <v>5668</v>
      </c>
      <c r="I50" s="10">
        <v>0</v>
      </c>
      <c r="J50" s="10">
        <v>1165</v>
      </c>
      <c r="K50" s="10">
        <v>67786</v>
      </c>
      <c r="L50" s="11">
        <v>15270</v>
      </c>
      <c r="M50" s="11">
        <v>6499</v>
      </c>
      <c r="N50" s="11">
        <v>4416</v>
      </c>
      <c r="O50" s="12">
        <v>0</v>
      </c>
      <c r="P50" s="12">
        <v>1853</v>
      </c>
      <c r="Q50" s="11">
        <v>62007</v>
      </c>
      <c r="R50">
        <f t="shared" si="0"/>
        <v>0</v>
      </c>
      <c r="S50">
        <f t="shared" si="1"/>
        <v>0</v>
      </c>
      <c r="T50">
        <f t="shared" si="2"/>
        <v>28038</v>
      </c>
      <c r="U50" s="10">
        <f t="shared" si="3"/>
        <v>37088</v>
      </c>
      <c r="V50">
        <f t="shared" si="4"/>
        <v>0.2317925672301876</v>
      </c>
      <c r="W50" t="str">
        <f t="shared" si="5"/>
        <v>Kensington and Chelsea</v>
      </c>
      <c r="X50">
        <f t="shared" si="6"/>
        <v>12768</v>
      </c>
      <c r="Z50">
        <v>0</v>
      </c>
      <c r="AA50" s="6">
        <v>48</v>
      </c>
      <c r="AB50" s="7" t="s">
        <v>2189</v>
      </c>
      <c r="AC50" s="92">
        <v>1</v>
      </c>
      <c r="AD50" s="92" t="s">
        <v>343</v>
      </c>
      <c r="AE50" s="93">
        <v>1</v>
      </c>
      <c r="AF50" s="93">
        <v>1</v>
      </c>
      <c r="AG50" s="94" t="s">
        <v>1543</v>
      </c>
      <c r="AH50" s="95">
        <v>1953</v>
      </c>
      <c r="AI50" s="95" t="s">
        <v>2095</v>
      </c>
      <c r="AJ50" s="95" t="s">
        <v>421</v>
      </c>
      <c r="AK50" s="95" t="s">
        <v>1544</v>
      </c>
      <c r="AL50" s="95" t="s">
        <v>1545</v>
      </c>
      <c r="AM50" s="95" t="s">
        <v>2097</v>
      </c>
      <c r="AN50" s="95">
        <v>1999</v>
      </c>
    </row>
    <row r="51" spans="1:40" ht="12.75">
      <c r="A51" s="6">
        <v>49</v>
      </c>
      <c r="B51" s="7" t="s">
        <v>2190</v>
      </c>
      <c r="C51">
        <v>9</v>
      </c>
      <c r="D51" s="6">
        <v>49</v>
      </c>
      <c r="E51" s="7" t="s">
        <v>2190</v>
      </c>
      <c r="F51" s="10">
        <v>20355</v>
      </c>
      <c r="G51" s="10">
        <v>12811</v>
      </c>
      <c r="H51" s="10">
        <v>20411</v>
      </c>
      <c r="I51" s="10">
        <v>0</v>
      </c>
      <c r="J51" s="10">
        <v>2088</v>
      </c>
      <c r="K51" s="10">
        <v>73879</v>
      </c>
      <c r="L51" s="11">
        <v>13866</v>
      </c>
      <c r="M51" s="11">
        <v>4302</v>
      </c>
      <c r="N51" s="11">
        <v>29542</v>
      </c>
      <c r="O51" s="12">
        <v>0</v>
      </c>
      <c r="P51" s="12">
        <v>1383</v>
      </c>
      <c r="Q51" s="11">
        <v>72687</v>
      </c>
      <c r="R51">
        <f t="shared" si="0"/>
        <v>0</v>
      </c>
      <c r="S51">
        <f t="shared" si="1"/>
        <v>0</v>
      </c>
      <c r="T51">
        <f t="shared" si="2"/>
        <v>49093</v>
      </c>
      <c r="U51" s="10">
        <f t="shared" si="3"/>
        <v>55665</v>
      </c>
      <c r="V51">
        <f t="shared" si="4"/>
        <v>0.08762960096144053</v>
      </c>
      <c r="W51" t="str">
        <f t="shared" si="5"/>
        <v>Kingston and Surbiton</v>
      </c>
      <c r="X51">
        <f t="shared" si="6"/>
        <v>19551</v>
      </c>
      <c r="Z51">
        <v>1</v>
      </c>
      <c r="AA51" s="6">
        <v>49</v>
      </c>
      <c r="AB51" s="7" t="s">
        <v>2190</v>
      </c>
      <c r="AC51" s="92">
        <v>1</v>
      </c>
      <c r="AD51" s="92" t="s">
        <v>343</v>
      </c>
      <c r="AE51" s="93">
        <v>3</v>
      </c>
      <c r="AF51" s="93">
        <v>3</v>
      </c>
      <c r="AG51" s="94" t="s">
        <v>1546</v>
      </c>
      <c r="AH51" s="95">
        <v>1965</v>
      </c>
      <c r="AI51" s="95" t="s">
        <v>1547</v>
      </c>
      <c r="AJ51" s="95" t="s">
        <v>362</v>
      </c>
      <c r="AK51" s="95" t="s">
        <v>1548</v>
      </c>
      <c r="AL51" s="95"/>
      <c r="AM51" s="95" t="s">
        <v>1549</v>
      </c>
      <c r="AN51" s="95">
        <v>1997</v>
      </c>
    </row>
    <row r="52" spans="1:40" ht="12.75">
      <c r="A52" s="6">
        <v>50</v>
      </c>
      <c r="B52" s="7" t="s">
        <v>2191</v>
      </c>
      <c r="C52">
        <v>8</v>
      </c>
      <c r="D52" s="6">
        <v>50</v>
      </c>
      <c r="E52" s="7" t="s">
        <v>2191</v>
      </c>
      <c r="F52" s="10">
        <v>4949</v>
      </c>
      <c r="G52" s="10">
        <v>23827</v>
      </c>
      <c r="H52" s="10">
        <v>3004</v>
      </c>
      <c r="I52" s="10">
        <v>0</v>
      </c>
      <c r="J52" s="10">
        <v>1864</v>
      </c>
      <c r="K52" s="10">
        <v>58141</v>
      </c>
      <c r="L52" s="11">
        <v>3622</v>
      </c>
      <c r="M52" s="11">
        <v>18915</v>
      </c>
      <c r="N52" s="11">
        <v>3409</v>
      </c>
      <c r="O52" s="12">
        <v>0</v>
      </c>
      <c r="P52" s="12">
        <v>3161</v>
      </c>
      <c r="Q52" s="11">
        <v>62869</v>
      </c>
      <c r="R52">
        <f t="shared" si="0"/>
        <v>1</v>
      </c>
      <c r="S52">
        <f t="shared" si="1"/>
        <v>1</v>
      </c>
      <c r="T52">
        <f t="shared" si="2"/>
        <v>29107</v>
      </c>
      <c r="U52" s="10">
        <f t="shared" si="3"/>
        <v>33644</v>
      </c>
      <c r="V52">
        <f t="shared" si="4"/>
        <v>0.6498436802143814</v>
      </c>
      <c r="W52" t="str">
        <f t="shared" si="5"/>
        <v>Lewisham, Deptford</v>
      </c>
      <c r="X52">
        <f t="shared" si="6"/>
        <v>10192</v>
      </c>
      <c r="Z52">
        <v>0</v>
      </c>
      <c r="AA52" s="6">
        <v>50</v>
      </c>
      <c r="AB52" s="7" t="s">
        <v>2191</v>
      </c>
      <c r="AC52" s="92">
        <v>1</v>
      </c>
      <c r="AD52" s="92" t="s">
        <v>343</v>
      </c>
      <c r="AE52" s="93">
        <v>2</v>
      </c>
      <c r="AF52" s="93">
        <v>2</v>
      </c>
      <c r="AG52" s="94" t="s">
        <v>1550</v>
      </c>
      <c r="AH52" s="95">
        <v>1943</v>
      </c>
      <c r="AI52" s="95" t="s">
        <v>1551</v>
      </c>
      <c r="AJ52" s="95" t="s">
        <v>346</v>
      </c>
      <c r="AK52" s="95" t="s">
        <v>1552</v>
      </c>
      <c r="AL52" s="95"/>
      <c r="AM52" s="95" t="s">
        <v>1553</v>
      </c>
      <c r="AN52" s="95">
        <v>1987</v>
      </c>
    </row>
    <row r="53" spans="1:40" ht="12.75">
      <c r="A53" s="6">
        <v>51</v>
      </c>
      <c r="B53" s="7" t="s">
        <v>2192</v>
      </c>
      <c r="C53">
        <v>8</v>
      </c>
      <c r="D53" s="6">
        <v>51</v>
      </c>
      <c r="E53" s="7" t="s">
        <v>2192</v>
      </c>
      <c r="F53" s="10">
        <v>9694</v>
      </c>
      <c r="G53" s="10">
        <v>21821</v>
      </c>
      <c r="H53" s="10">
        <v>4178</v>
      </c>
      <c r="I53" s="10">
        <v>0</v>
      </c>
      <c r="J53" s="10">
        <v>1715</v>
      </c>
      <c r="K53" s="10">
        <v>56333</v>
      </c>
      <c r="L53" s="11">
        <v>7157</v>
      </c>
      <c r="M53" s="11">
        <v>16116</v>
      </c>
      <c r="N53" s="11">
        <v>4937</v>
      </c>
      <c r="O53" s="12">
        <v>0</v>
      </c>
      <c r="P53" s="12">
        <v>1830</v>
      </c>
      <c r="Q53" s="11">
        <v>58302</v>
      </c>
      <c r="R53">
        <f t="shared" si="0"/>
        <v>1</v>
      </c>
      <c r="S53">
        <f t="shared" si="1"/>
        <v>1</v>
      </c>
      <c r="T53">
        <f t="shared" si="2"/>
        <v>30040</v>
      </c>
      <c r="U53" s="10">
        <f t="shared" si="3"/>
        <v>37408</v>
      </c>
      <c r="V53">
        <f t="shared" si="4"/>
        <v>0.5364846870838882</v>
      </c>
      <c r="W53" t="str">
        <f t="shared" si="5"/>
        <v>Lewisham East</v>
      </c>
      <c r="X53">
        <f t="shared" si="6"/>
        <v>13924</v>
      </c>
      <c r="Z53">
        <v>0</v>
      </c>
      <c r="AA53" s="6">
        <v>51</v>
      </c>
      <c r="AB53" s="7" t="s">
        <v>2192</v>
      </c>
      <c r="AC53" s="92">
        <v>1</v>
      </c>
      <c r="AD53" s="92" t="s">
        <v>343</v>
      </c>
      <c r="AE53" s="93">
        <v>2</v>
      </c>
      <c r="AF53" s="93">
        <v>2</v>
      </c>
      <c r="AG53" s="94" t="s">
        <v>1554</v>
      </c>
      <c r="AH53" s="95">
        <v>1952</v>
      </c>
      <c r="AI53" s="95" t="s">
        <v>1555</v>
      </c>
      <c r="AJ53" s="95" t="s">
        <v>346</v>
      </c>
      <c r="AK53" s="95" t="s">
        <v>1770</v>
      </c>
      <c r="AL53" s="95"/>
      <c r="AM53" s="95" t="s">
        <v>2060</v>
      </c>
      <c r="AN53" s="95">
        <v>1992</v>
      </c>
    </row>
    <row r="54" spans="1:40" ht="12.75">
      <c r="A54" s="6">
        <v>52</v>
      </c>
      <c r="B54" s="7" t="s">
        <v>2193</v>
      </c>
      <c r="C54">
        <v>8</v>
      </c>
      <c r="D54" s="6">
        <v>52</v>
      </c>
      <c r="E54" s="7" t="s">
        <v>2193</v>
      </c>
      <c r="F54" s="10">
        <v>8936</v>
      </c>
      <c r="G54" s="10">
        <v>23273</v>
      </c>
      <c r="H54" s="10">
        <v>3672</v>
      </c>
      <c r="I54" s="10">
        <v>0</v>
      </c>
      <c r="J54" s="10">
        <v>1663</v>
      </c>
      <c r="K54" s="10">
        <v>58659</v>
      </c>
      <c r="L54" s="11">
        <v>6896</v>
      </c>
      <c r="M54" s="11">
        <v>18816</v>
      </c>
      <c r="N54" s="11">
        <v>4146</v>
      </c>
      <c r="O54" s="12">
        <v>0</v>
      </c>
      <c r="P54" s="12">
        <v>957</v>
      </c>
      <c r="Q54" s="11">
        <v>60947</v>
      </c>
      <c r="R54">
        <f t="shared" si="0"/>
        <v>1</v>
      </c>
      <c r="S54">
        <f t="shared" si="1"/>
        <v>1</v>
      </c>
      <c r="T54">
        <f t="shared" si="2"/>
        <v>30815</v>
      </c>
      <c r="U54" s="10">
        <f t="shared" si="3"/>
        <v>37544</v>
      </c>
      <c r="V54">
        <f t="shared" si="4"/>
        <v>0.6106117150738277</v>
      </c>
      <c r="W54" t="str">
        <f t="shared" si="5"/>
        <v>Lewisham West</v>
      </c>
      <c r="X54">
        <f t="shared" si="6"/>
        <v>11999</v>
      </c>
      <c r="Z54">
        <v>0</v>
      </c>
      <c r="AA54" s="6">
        <v>52</v>
      </c>
      <c r="AB54" s="7" t="s">
        <v>2193</v>
      </c>
      <c r="AC54" s="92">
        <v>1</v>
      </c>
      <c r="AD54" s="92" t="s">
        <v>343</v>
      </c>
      <c r="AE54" s="93">
        <v>2</v>
      </c>
      <c r="AF54" s="93">
        <v>2</v>
      </c>
      <c r="AG54" s="94" t="s">
        <v>1556</v>
      </c>
      <c r="AH54" s="95">
        <v>1951</v>
      </c>
      <c r="AI54" s="95" t="s">
        <v>1557</v>
      </c>
      <c r="AJ54" s="95" t="s">
        <v>346</v>
      </c>
      <c r="AK54" s="95" t="s">
        <v>1558</v>
      </c>
      <c r="AL54" s="95"/>
      <c r="AM54" s="95" t="s">
        <v>1559</v>
      </c>
      <c r="AN54" s="95">
        <v>1992</v>
      </c>
    </row>
    <row r="55" spans="1:40" ht="12.75">
      <c r="A55" s="6">
        <v>53</v>
      </c>
      <c r="B55" s="7" t="s">
        <v>2194</v>
      </c>
      <c r="C55">
        <v>4</v>
      </c>
      <c r="D55" s="6">
        <v>53</v>
      </c>
      <c r="E55" s="7" t="s">
        <v>2194</v>
      </c>
      <c r="F55" s="10">
        <v>8736</v>
      </c>
      <c r="G55" s="10">
        <v>23922</v>
      </c>
      <c r="H55" s="10">
        <v>5920</v>
      </c>
      <c r="I55" s="10">
        <v>0</v>
      </c>
      <c r="J55" s="10">
        <v>744</v>
      </c>
      <c r="K55" s="10">
        <v>62176</v>
      </c>
      <c r="L55" s="11">
        <v>6654</v>
      </c>
      <c r="M55" s="11">
        <v>19558</v>
      </c>
      <c r="N55" s="11">
        <v>5389</v>
      </c>
      <c r="O55" s="12">
        <v>0</v>
      </c>
      <c r="P55" s="12">
        <v>2117</v>
      </c>
      <c r="Q55" s="11">
        <v>61549</v>
      </c>
      <c r="R55">
        <f t="shared" si="0"/>
        <v>1</v>
      </c>
      <c r="S55">
        <f t="shared" si="1"/>
        <v>1</v>
      </c>
      <c r="T55">
        <f t="shared" si="2"/>
        <v>33718</v>
      </c>
      <c r="U55" s="10">
        <f t="shared" si="3"/>
        <v>39322</v>
      </c>
      <c r="V55">
        <f t="shared" si="4"/>
        <v>0.5800462660893292</v>
      </c>
      <c r="W55" t="str">
        <f t="shared" si="5"/>
        <v>Leyton and Wanstead</v>
      </c>
      <c r="X55">
        <f t="shared" si="6"/>
        <v>14160</v>
      </c>
      <c r="Z55">
        <v>1</v>
      </c>
      <c r="AA55" s="6">
        <v>53</v>
      </c>
      <c r="AB55" s="7" t="s">
        <v>2194</v>
      </c>
      <c r="AC55" s="92">
        <v>1</v>
      </c>
      <c r="AD55" s="92" t="s">
        <v>343</v>
      </c>
      <c r="AE55" s="93">
        <v>2</v>
      </c>
      <c r="AF55" s="93">
        <v>2</v>
      </c>
      <c r="AG55" s="94" t="s">
        <v>1560</v>
      </c>
      <c r="AH55" s="95">
        <v>1949</v>
      </c>
      <c r="AI55" s="95" t="s">
        <v>1561</v>
      </c>
      <c r="AJ55" s="95" t="s">
        <v>385</v>
      </c>
      <c r="AK55" s="95" t="s">
        <v>1562</v>
      </c>
      <c r="AL55" s="95"/>
      <c r="AM55" s="95" t="s">
        <v>1563</v>
      </c>
      <c r="AN55" s="95">
        <v>1983</v>
      </c>
    </row>
    <row r="56" spans="1:40" ht="12.75">
      <c r="A56" s="6">
        <v>54</v>
      </c>
      <c r="B56" s="7" t="s">
        <v>2195</v>
      </c>
      <c r="C56">
        <v>9</v>
      </c>
      <c r="D56" s="6">
        <v>54</v>
      </c>
      <c r="E56" s="7" t="s">
        <v>2195</v>
      </c>
      <c r="F56" s="10">
        <v>14243</v>
      </c>
      <c r="G56" s="10">
        <v>27984</v>
      </c>
      <c r="H56" s="10">
        <v>3632</v>
      </c>
      <c r="I56" s="10">
        <v>0</v>
      </c>
      <c r="J56" s="10">
        <v>2087</v>
      </c>
      <c r="K56" s="10">
        <v>65385</v>
      </c>
      <c r="L56" s="11">
        <v>9151</v>
      </c>
      <c r="M56" s="11">
        <v>22936</v>
      </c>
      <c r="N56" s="11">
        <v>3820</v>
      </c>
      <c r="O56" s="12">
        <v>0</v>
      </c>
      <c r="P56" s="12">
        <v>2054</v>
      </c>
      <c r="Q56" s="11">
        <v>65671</v>
      </c>
      <c r="R56">
        <f t="shared" si="0"/>
        <v>1</v>
      </c>
      <c r="S56">
        <f t="shared" si="1"/>
        <v>1</v>
      </c>
      <c r="T56">
        <f t="shared" si="2"/>
        <v>37961</v>
      </c>
      <c r="U56" s="10">
        <f t="shared" si="3"/>
        <v>47946</v>
      </c>
      <c r="V56">
        <f t="shared" si="4"/>
        <v>0.6041990463897158</v>
      </c>
      <c r="W56" t="str">
        <f t="shared" si="5"/>
        <v>Mitcham and Morden</v>
      </c>
      <c r="X56">
        <f t="shared" si="6"/>
        <v>15025</v>
      </c>
      <c r="Z56">
        <v>1</v>
      </c>
      <c r="AA56" s="6">
        <v>54</v>
      </c>
      <c r="AB56" s="7" t="s">
        <v>2195</v>
      </c>
      <c r="AC56" s="92">
        <v>1</v>
      </c>
      <c r="AD56" s="92" t="s">
        <v>343</v>
      </c>
      <c r="AE56" s="93">
        <v>2</v>
      </c>
      <c r="AF56" s="93">
        <v>2</v>
      </c>
      <c r="AG56" s="94" t="s">
        <v>1564</v>
      </c>
      <c r="AH56" s="95">
        <v>1960</v>
      </c>
      <c r="AI56" s="95" t="s">
        <v>1565</v>
      </c>
      <c r="AJ56" s="95" t="s">
        <v>385</v>
      </c>
      <c r="AK56" s="95" t="s">
        <v>1566</v>
      </c>
      <c r="AL56" s="95"/>
      <c r="AM56" s="95" t="s">
        <v>1567</v>
      </c>
      <c r="AN56" s="95">
        <v>1997</v>
      </c>
    </row>
    <row r="57" spans="1:40" ht="12.75">
      <c r="A57" s="6">
        <v>55</v>
      </c>
      <c r="B57" s="7" t="s">
        <v>2196</v>
      </c>
      <c r="C57">
        <v>8</v>
      </c>
      <c r="D57" s="6">
        <v>55</v>
      </c>
      <c r="E57" s="7" t="s">
        <v>2196</v>
      </c>
      <c r="F57" s="10">
        <v>2835</v>
      </c>
      <c r="G57" s="10">
        <v>16444</v>
      </c>
      <c r="H57" s="10">
        <v>19831</v>
      </c>
      <c r="I57" s="10">
        <v>0</v>
      </c>
      <c r="J57" s="10">
        <v>1685</v>
      </c>
      <c r="K57" s="10">
        <v>65598</v>
      </c>
      <c r="L57" s="11">
        <v>2800</v>
      </c>
      <c r="M57" s="11">
        <v>11359</v>
      </c>
      <c r="N57" s="11">
        <v>20991</v>
      </c>
      <c r="O57" s="12">
        <v>0</v>
      </c>
      <c r="P57" s="12">
        <v>1712</v>
      </c>
      <c r="Q57" s="11">
        <v>73527</v>
      </c>
      <c r="R57">
        <f t="shared" si="0"/>
        <v>0</v>
      </c>
      <c r="S57">
        <f t="shared" si="1"/>
        <v>0</v>
      </c>
      <c r="T57">
        <f t="shared" si="2"/>
        <v>36862</v>
      </c>
      <c r="U57" s="10">
        <f t="shared" si="3"/>
        <v>40795</v>
      </c>
      <c r="V57">
        <f t="shared" si="4"/>
        <v>0.30814931365633985</v>
      </c>
      <c r="W57" t="str">
        <f t="shared" si="5"/>
        <v>North Southwark and Bermondsey</v>
      </c>
      <c r="X57">
        <f t="shared" si="6"/>
        <v>15871</v>
      </c>
      <c r="Z57">
        <v>0</v>
      </c>
      <c r="AA57" s="6">
        <v>55</v>
      </c>
      <c r="AB57" s="7" t="s">
        <v>2196</v>
      </c>
      <c r="AC57" s="92">
        <v>1</v>
      </c>
      <c r="AD57" s="92" t="s">
        <v>343</v>
      </c>
      <c r="AE57" s="93">
        <v>3</v>
      </c>
      <c r="AF57" s="93">
        <v>3</v>
      </c>
      <c r="AG57" s="94" t="s">
        <v>1568</v>
      </c>
      <c r="AH57" s="95">
        <v>1951</v>
      </c>
      <c r="AI57" s="95" t="s">
        <v>1569</v>
      </c>
      <c r="AJ57" s="95" t="s">
        <v>346</v>
      </c>
      <c r="AK57" s="95" t="s">
        <v>1570</v>
      </c>
      <c r="AL57" s="95"/>
      <c r="AM57" s="95" t="s">
        <v>2130</v>
      </c>
      <c r="AN57" s="95">
        <v>1983</v>
      </c>
    </row>
    <row r="58" spans="1:40" ht="12.75">
      <c r="A58" s="6">
        <v>56</v>
      </c>
      <c r="B58" s="7" t="s">
        <v>2197</v>
      </c>
      <c r="C58">
        <v>7</v>
      </c>
      <c r="D58" s="6">
        <v>56</v>
      </c>
      <c r="E58" s="7" t="s">
        <v>2197</v>
      </c>
      <c r="F58" s="10">
        <v>21608</v>
      </c>
      <c r="G58" s="10">
        <v>18039</v>
      </c>
      <c r="H58" s="10">
        <v>8284</v>
      </c>
      <c r="I58" s="10">
        <v>0</v>
      </c>
      <c r="J58" s="10">
        <v>3460</v>
      </c>
      <c r="K58" s="10">
        <v>68044</v>
      </c>
      <c r="L58" s="11">
        <v>19130</v>
      </c>
      <c r="M58" s="11">
        <v>15785</v>
      </c>
      <c r="N58" s="11">
        <v>5792</v>
      </c>
      <c r="O58" s="12">
        <v>0</v>
      </c>
      <c r="P58" s="12">
        <v>1426</v>
      </c>
      <c r="Q58" s="11">
        <v>67841</v>
      </c>
      <c r="R58">
        <f t="shared" si="0"/>
        <v>0</v>
      </c>
      <c r="S58">
        <f t="shared" si="1"/>
        <v>0</v>
      </c>
      <c r="T58">
        <f t="shared" si="2"/>
        <v>42133</v>
      </c>
      <c r="U58" s="10">
        <f t="shared" si="3"/>
        <v>51391</v>
      </c>
      <c r="V58">
        <f t="shared" si="4"/>
        <v>0.37464695132081743</v>
      </c>
      <c r="W58" t="str">
        <f t="shared" si="5"/>
        <v>Old Bexley and Sidcup</v>
      </c>
      <c r="X58">
        <f t="shared" si="6"/>
        <v>23003</v>
      </c>
      <c r="Z58">
        <v>0</v>
      </c>
      <c r="AA58" s="6">
        <v>56</v>
      </c>
      <c r="AB58" s="7" t="s">
        <v>2197</v>
      </c>
      <c r="AC58" s="92">
        <v>1</v>
      </c>
      <c r="AD58" s="92" t="s">
        <v>343</v>
      </c>
      <c r="AE58" s="93">
        <v>1</v>
      </c>
      <c r="AF58" s="93">
        <v>1</v>
      </c>
      <c r="AG58" s="94" t="s">
        <v>1571</v>
      </c>
      <c r="AH58" s="95"/>
      <c r="AI58" s="95" t="s">
        <v>1572</v>
      </c>
      <c r="AJ58" s="95" t="s">
        <v>346</v>
      </c>
      <c r="AK58" s="95" t="s">
        <v>1573</v>
      </c>
      <c r="AL58" s="95"/>
      <c r="AM58" s="95" t="s">
        <v>1574</v>
      </c>
      <c r="AN58" s="95">
        <v>2001</v>
      </c>
    </row>
    <row r="59" spans="1:40" ht="12.75">
      <c r="A59" s="6">
        <v>57</v>
      </c>
      <c r="B59" s="7" t="s">
        <v>2198</v>
      </c>
      <c r="C59">
        <v>7</v>
      </c>
      <c r="D59" s="6">
        <v>57</v>
      </c>
      <c r="E59" s="7" t="s">
        <v>2198</v>
      </c>
      <c r="F59" s="10">
        <v>24417</v>
      </c>
      <c r="G59" s="10">
        <v>10753</v>
      </c>
      <c r="H59" s="10">
        <v>21465</v>
      </c>
      <c r="I59" s="10">
        <v>0</v>
      </c>
      <c r="J59" s="10">
        <v>3527</v>
      </c>
      <c r="K59" s="10">
        <v>78749</v>
      </c>
      <c r="L59" s="11">
        <v>22334</v>
      </c>
      <c r="M59" s="11">
        <v>5517</v>
      </c>
      <c r="N59" s="11">
        <v>22065</v>
      </c>
      <c r="O59" s="12">
        <v>0</v>
      </c>
      <c r="P59" s="12">
        <v>996</v>
      </c>
      <c r="Q59" s="11">
        <v>74423</v>
      </c>
      <c r="R59">
        <f t="shared" si="0"/>
        <v>0</v>
      </c>
      <c r="S59">
        <f t="shared" si="1"/>
        <v>0</v>
      </c>
      <c r="T59">
        <f t="shared" si="2"/>
        <v>50912</v>
      </c>
      <c r="U59" s="10">
        <f t="shared" si="3"/>
        <v>60162</v>
      </c>
      <c r="V59">
        <f t="shared" si="4"/>
        <v>0.1083634506599623</v>
      </c>
      <c r="W59" t="str">
        <f t="shared" si="5"/>
        <v>Orpington</v>
      </c>
      <c r="X59">
        <f t="shared" si="6"/>
        <v>28578</v>
      </c>
      <c r="Z59">
        <v>0</v>
      </c>
      <c r="AA59" s="6">
        <v>57</v>
      </c>
      <c r="AB59" s="7" t="s">
        <v>2198</v>
      </c>
      <c r="AC59" s="92">
        <v>1</v>
      </c>
      <c r="AD59" s="92" t="s">
        <v>343</v>
      </c>
      <c r="AE59" s="93">
        <v>1</v>
      </c>
      <c r="AF59" s="93">
        <v>1</v>
      </c>
      <c r="AG59" s="94" t="s">
        <v>1575</v>
      </c>
      <c r="AH59" s="95">
        <v>1939</v>
      </c>
      <c r="AI59" s="95" t="s">
        <v>1576</v>
      </c>
      <c r="AJ59" s="95" t="s">
        <v>346</v>
      </c>
      <c r="AK59" s="95" t="s">
        <v>1577</v>
      </c>
      <c r="AL59" s="95"/>
      <c r="AM59" s="95" t="s">
        <v>1578</v>
      </c>
      <c r="AN59" s="95">
        <v>1992</v>
      </c>
    </row>
    <row r="60" spans="1:40" ht="12.75">
      <c r="A60" s="6">
        <v>58</v>
      </c>
      <c r="B60" s="7" t="s">
        <v>2199</v>
      </c>
      <c r="C60">
        <v>4</v>
      </c>
      <c r="D60" s="6">
        <v>58</v>
      </c>
      <c r="E60" s="7" t="s">
        <v>2199</v>
      </c>
      <c r="F60" s="10">
        <v>5892</v>
      </c>
      <c r="G60" s="10">
        <v>24807</v>
      </c>
      <c r="H60" s="10">
        <v>4072</v>
      </c>
      <c r="I60" s="10">
        <v>0</v>
      </c>
      <c r="J60" s="10">
        <v>4497</v>
      </c>
      <c r="K60" s="10">
        <v>67172</v>
      </c>
      <c r="L60" s="11">
        <v>6758</v>
      </c>
      <c r="M60" s="11">
        <v>20862</v>
      </c>
      <c r="N60" s="11">
        <v>3795</v>
      </c>
      <c r="O60" s="12">
        <v>0</v>
      </c>
      <c r="P60" s="12">
        <v>2693</v>
      </c>
      <c r="Q60" s="11">
        <v>75173</v>
      </c>
      <c r="R60">
        <f t="shared" si="0"/>
        <v>1</v>
      </c>
      <c r="S60">
        <f t="shared" si="1"/>
        <v>1</v>
      </c>
      <c r="T60">
        <f t="shared" si="2"/>
        <v>34108</v>
      </c>
      <c r="U60" s="10">
        <f t="shared" si="3"/>
        <v>39268</v>
      </c>
      <c r="V60">
        <f t="shared" si="4"/>
        <v>0.611645361791955</v>
      </c>
      <c r="W60" t="str">
        <f t="shared" si="5"/>
        <v>Poplar and Canning Town</v>
      </c>
      <c r="X60">
        <f t="shared" si="6"/>
        <v>13246</v>
      </c>
      <c r="Z60">
        <v>1</v>
      </c>
      <c r="AA60" s="6">
        <v>58</v>
      </c>
      <c r="AB60" s="7" t="s">
        <v>2199</v>
      </c>
      <c r="AC60" s="92">
        <v>1</v>
      </c>
      <c r="AD60" s="92" t="s">
        <v>343</v>
      </c>
      <c r="AE60" s="93">
        <v>2</v>
      </c>
      <c r="AF60" s="93">
        <v>2</v>
      </c>
      <c r="AG60" s="94" t="s">
        <v>1579</v>
      </c>
      <c r="AH60" s="95">
        <v>1952</v>
      </c>
      <c r="AI60" s="95" t="s">
        <v>1580</v>
      </c>
      <c r="AJ60" s="95" t="s">
        <v>362</v>
      </c>
      <c r="AK60" s="95" t="s">
        <v>1581</v>
      </c>
      <c r="AL60" s="95"/>
      <c r="AM60" s="95" t="s">
        <v>1582</v>
      </c>
      <c r="AN60" s="95">
        <v>1997</v>
      </c>
    </row>
    <row r="61" spans="1:40" ht="12.75">
      <c r="A61" s="6">
        <v>59</v>
      </c>
      <c r="B61" s="7" t="s">
        <v>2200</v>
      </c>
      <c r="C61">
        <v>9</v>
      </c>
      <c r="D61" s="6">
        <v>59</v>
      </c>
      <c r="E61" s="7" t="s">
        <v>2200</v>
      </c>
      <c r="F61" s="10">
        <v>17108</v>
      </c>
      <c r="G61" s="10">
        <v>20084</v>
      </c>
      <c r="H61" s="10">
        <v>4739</v>
      </c>
      <c r="I61" s="10">
        <v>0</v>
      </c>
      <c r="J61" s="10">
        <v>2064</v>
      </c>
      <c r="K61" s="10">
        <v>60176</v>
      </c>
      <c r="L61" s="11">
        <v>13140</v>
      </c>
      <c r="M61" s="11">
        <v>15911</v>
      </c>
      <c r="N61" s="11">
        <v>4671</v>
      </c>
      <c r="O61" s="12">
        <v>0</v>
      </c>
      <c r="P61" s="12">
        <v>532</v>
      </c>
      <c r="Q61" s="11">
        <v>60643</v>
      </c>
      <c r="R61">
        <f t="shared" si="0"/>
        <v>1</v>
      </c>
      <c r="S61">
        <f t="shared" si="1"/>
        <v>1</v>
      </c>
      <c r="T61">
        <f t="shared" si="2"/>
        <v>34254</v>
      </c>
      <c r="U61" s="10">
        <f t="shared" si="3"/>
        <v>43995</v>
      </c>
      <c r="V61">
        <f t="shared" si="4"/>
        <v>0.4645004962924038</v>
      </c>
      <c r="W61" t="str">
        <f t="shared" si="5"/>
        <v>Putney</v>
      </c>
      <c r="X61">
        <f t="shared" si="6"/>
        <v>18343</v>
      </c>
      <c r="Z61">
        <v>0</v>
      </c>
      <c r="AA61" s="6">
        <v>59</v>
      </c>
      <c r="AB61" s="7" t="s">
        <v>2200</v>
      </c>
      <c r="AC61" s="92">
        <v>1</v>
      </c>
      <c r="AD61" s="92" t="s">
        <v>343</v>
      </c>
      <c r="AE61" s="93">
        <v>2</v>
      </c>
      <c r="AF61" s="93">
        <v>2</v>
      </c>
      <c r="AG61" s="94" t="s">
        <v>1583</v>
      </c>
      <c r="AH61" s="95">
        <v>1943</v>
      </c>
      <c r="AI61" s="95" t="s">
        <v>1584</v>
      </c>
      <c r="AJ61" s="95" t="s">
        <v>346</v>
      </c>
      <c r="AK61" s="95" t="s">
        <v>1585</v>
      </c>
      <c r="AL61" s="95"/>
      <c r="AM61" s="95" t="s">
        <v>1586</v>
      </c>
      <c r="AN61" s="95">
        <v>1997</v>
      </c>
    </row>
    <row r="62" spans="1:40" ht="12.75">
      <c r="A62" s="6">
        <v>60</v>
      </c>
      <c r="B62" s="7" t="s">
        <v>2201</v>
      </c>
      <c r="C62">
        <v>1</v>
      </c>
      <c r="D62" s="6">
        <v>60</v>
      </c>
      <c r="E62" s="7" t="s">
        <v>2201</v>
      </c>
      <c r="F62" s="10">
        <v>13710</v>
      </c>
      <c r="G62" s="10">
        <v>28367</v>
      </c>
      <c r="H62" s="10">
        <v>4041</v>
      </c>
      <c r="I62" s="10">
        <v>0</v>
      </c>
      <c r="J62" s="10">
        <v>1226</v>
      </c>
      <c r="K62" s="10">
        <v>73752</v>
      </c>
      <c r="L62" s="11">
        <v>9981</v>
      </c>
      <c r="M62" s="11">
        <v>20247</v>
      </c>
      <c r="N62" s="11">
        <v>4669</v>
      </c>
      <c r="O62" s="12">
        <v>0</v>
      </c>
      <c r="P62" s="12">
        <v>2155</v>
      </c>
      <c r="Q62" s="11">
        <v>75886</v>
      </c>
      <c r="R62">
        <f t="shared" si="0"/>
        <v>1</v>
      </c>
      <c r="S62">
        <f t="shared" si="1"/>
        <v>1</v>
      </c>
      <c r="T62">
        <f t="shared" si="2"/>
        <v>37052</v>
      </c>
      <c r="U62" s="10">
        <f t="shared" si="3"/>
        <v>47344</v>
      </c>
      <c r="V62">
        <f t="shared" si="4"/>
        <v>0.5464482349130951</v>
      </c>
      <c r="W62" t="str">
        <f t="shared" si="5"/>
        <v>Regent's Park and Kensington North</v>
      </c>
      <c r="X62">
        <f t="shared" si="6"/>
        <v>16805</v>
      </c>
      <c r="Z62">
        <v>0</v>
      </c>
      <c r="AA62" s="6">
        <v>60</v>
      </c>
      <c r="AB62" s="7" t="s">
        <v>2201</v>
      </c>
      <c r="AC62" s="92">
        <v>1</v>
      </c>
      <c r="AD62" s="92" t="s">
        <v>343</v>
      </c>
      <c r="AE62" s="93">
        <v>2</v>
      </c>
      <c r="AF62" s="93">
        <v>2</v>
      </c>
      <c r="AG62" s="94" t="s">
        <v>1587</v>
      </c>
      <c r="AH62" s="95">
        <v>1958</v>
      </c>
      <c r="AI62" s="95" t="s">
        <v>1588</v>
      </c>
      <c r="AJ62" s="95" t="s">
        <v>346</v>
      </c>
      <c r="AK62" s="95" t="s">
        <v>347</v>
      </c>
      <c r="AL62" s="95"/>
      <c r="AM62" s="95" t="s">
        <v>1589</v>
      </c>
      <c r="AN62" s="95">
        <v>1997</v>
      </c>
    </row>
    <row r="63" spans="1:40" ht="12.75">
      <c r="A63" s="6">
        <v>61</v>
      </c>
      <c r="B63" s="7" t="s">
        <v>2202</v>
      </c>
      <c r="C63">
        <v>9</v>
      </c>
      <c r="D63" s="6">
        <v>61</v>
      </c>
      <c r="E63" s="7" t="s">
        <v>2202</v>
      </c>
      <c r="F63" s="10">
        <v>22442</v>
      </c>
      <c r="G63" s="10">
        <v>7172</v>
      </c>
      <c r="H63" s="10">
        <v>25393</v>
      </c>
      <c r="I63" s="10">
        <v>0</v>
      </c>
      <c r="J63" s="10">
        <v>1846</v>
      </c>
      <c r="K63" s="10">
        <v>71572</v>
      </c>
      <c r="L63" s="11">
        <v>18480</v>
      </c>
      <c r="M63" s="11">
        <v>5541</v>
      </c>
      <c r="N63" s="11">
        <v>23444</v>
      </c>
      <c r="O63" s="12">
        <v>0</v>
      </c>
      <c r="P63" s="12">
        <v>1686</v>
      </c>
      <c r="Q63" s="11">
        <v>72663</v>
      </c>
      <c r="R63">
        <f t="shared" si="0"/>
        <v>0</v>
      </c>
      <c r="S63">
        <f t="shared" si="1"/>
        <v>0</v>
      </c>
      <c r="T63">
        <f t="shared" si="2"/>
        <v>49151</v>
      </c>
      <c r="U63" s="10">
        <f t="shared" si="3"/>
        <v>56853</v>
      </c>
      <c r="V63">
        <f t="shared" si="4"/>
        <v>0.1127342271774735</v>
      </c>
      <c r="W63" t="str">
        <f t="shared" si="5"/>
        <v>Richmond Park</v>
      </c>
      <c r="X63">
        <f t="shared" si="6"/>
        <v>25707</v>
      </c>
      <c r="Z63">
        <v>0</v>
      </c>
      <c r="AA63" s="6">
        <v>61</v>
      </c>
      <c r="AB63" s="7" t="s">
        <v>2202</v>
      </c>
      <c r="AC63" s="92">
        <v>1</v>
      </c>
      <c r="AD63" s="92" t="s">
        <v>343</v>
      </c>
      <c r="AE63" s="93">
        <v>3</v>
      </c>
      <c r="AF63" s="93">
        <v>3</v>
      </c>
      <c r="AG63" s="94" t="s">
        <v>1590</v>
      </c>
      <c r="AH63" s="95">
        <v>1941</v>
      </c>
      <c r="AI63" s="95" t="s">
        <v>1591</v>
      </c>
      <c r="AJ63" s="95" t="s">
        <v>346</v>
      </c>
      <c r="AK63" s="95" t="s">
        <v>1592</v>
      </c>
      <c r="AL63" s="95"/>
      <c r="AM63" s="95" t="s">
        <v>1593</v>
      </c>
      <c r="AN63" s="95">
        <v>1997</v>
      </c>
    </row>
    <row r="64" spans="1:40" ht="12.75">
      <c r="A64" s="6">
        <v>62</v>
      </c>
      <c r="B64" s="7" t="s">
        <v>2203</v>
      </c>
      <c r="C64">
        <v>2</v>
      </c>
      <c r="D64" s="6">
        <v>62</v>
      </c>
      <c r="E64" s="7" t="s">
        <v>2203</v>
      </c>
      <c r="F64" s="10">
        <v>17538</v>
      </c>
      <c r="G64" s="10">
        <v>18187</v>
      </c>
      <c r="H64" s="10">
        <v>3341</v>
      </c>
      <c r="I64" s="10">
        <v>0</v>
      </c>
      <c r="J64" s="10">
        <v>3053</v>
      </c>
      <c r="K64" s="10">
        <v>59611</v>
      </c>
      <c r="L64" s="11">
        <v>18931</v>
      </c>
      <c r="M64" s="11">
        <v>12954</v>
      </c>
      <c r="N64" s="11">
        <v>2869</v>
      </c>
      <c r="O64" s="12">
        <v>0</v>
      </c>
      <c r="P64" s="12">
        <v>947</v>
      </c>
      <c r="Q64" s="11">
        <v>59893</v>
      </c>
      <c r="R64">
        <f t="shared" si="0"/>
        <v>0</v>
      </c>
      <c r="S64">
        <f t="shared" si="1"/>
        <v>1</v>
      </c>
      <c r="T64">
        <f t="shared" si="2"/>
        <v>35701</v>
      </c>
      <c r="U64" s="10">
        <f t="shared" si="3"/>
        <v>42119</v>
      </c>
      <c r="V64">
        <f t="shared" si="4"/>
        <v>0.3628469790762163</v>
      </c>
      <c r="W64" t="str">
        <f t="shared" si="5"/>
        <v>Romford</v>
      </c>
      <c r="X64">
        <f t="shared" si="6"/>
        <v>16770</v>
      </c>
      <c r="Z64">
        <v>0</v>
      </c>
      <c r="AA64" s="6">
        <v>62</v>
      </c>
      <c r="AB64" s="7" t="s">
        <v>2203</v>
      </c>
      <c r="AC64" s="92">
        <v>1</v>
      </c>
      <c r="AD64" s="92" t="s">
        <v>343</v>
      </c>
      <c r="AE64" s="93">
        <v>1</v>
      </c>
      <c r="AF64" s="93">
        <v>2</v>
      </c>
      <c r="AG64" s="94" t="s">
        <v>1594</v>
      </c>
      <c r="AH64" s="95"/>
      <c r="AI64" s="95" t="s">
        <v>1595</v>
      </c>
      <c r="AJ64" s="95" t="s">
        <v>346</v>
      </c>
      <c r="AK64" s="95"/>
      <c r="AL64" s="95"/>
      <c r="AM64" s="95" t="s">
        <v>1596</v>
      </c>
      <c r="AN64" s="95">
        <v>2001</v>
      </c>
    </row>
    <row r="65" spans="1:40" ht="12.75">
      <c r="A65" s="6">
        <v>63</v>
      </c>
      <c r="B65" s="7" t="s">
        <v>2204</v>
      </c>
      <c r="C65">
        <v>5</v>
      </c>
      <c r="D65" s="6">
        <v>63</v>
      </c>
      <c r="E65" s="7" t="s">
        <v>2204</v>
      </c>
      <c r="F65" s="10">
        <v>22526</v>
      </c>
      <c r="G65" s="10">
        <v>14732</v>
      </c>
      <c r="H65" s="10">
        <v>7279</v>
      </c>
      <c r="I65" s="10">
        <v>0</v>
      </c>
      <c r="J65" s="10">
        <v>296</v>
      </c>
      <c r="K65" s="10">
        <v>60393</v>
      </c>
      <c r="L65" s="11">
        <v>18115</v>
      </c>
      <c r="M65" s="11">
        <v>10578</v>
      </c>
      <c r="N65" s="11">
        <v>7177</v>
      </c>
      <c r="O65" s="12">
        <v>0</v>
      </c>
      <c r="P65" s="12">
        <v>1271</v>
      </c>
      <c r="Q65" s="11">
        <v>60788</v>
      </c>
      <c r="R65">
        <f t="shared" si="0"/>
        <v>0</v>
      </c>
      <c r="S65">
        <f t="shared" si="1"/>
        <v>0</v>
      </c>
      <c r="T65">
        <f t="shared" si="2"/>
        <v>37141</v>
      </c>
      <c r="U65" s="10">
        <f t="shared" si="3"/>
        <v>44833</v>
      </c>
      <c r="V65">
        <f t="shared" si="4"/>
        <v>0.28480654801970867</v>
      </c>
      <c r="W65" t="str">
        <f t="shared" si="5"/>
        <v>Ruislip-Northwood</v>
      </c>
      <c r="X65">
        <f t="shared" si="6"/>
        <v>19026</v>
      </c>
      <c r="Z65">
        <v>0</v>
      </c>
      <c r="AA65" s="6">
        <v>63</v>
      </c>
      <c r="AB65" s="7" t="s">
        <v>2204</v>
      </c>
      <c r="AC65" s="92">
        <v>1</v>
      </c>
      <c r="AD65" s="92" t="s">
        <v>343</v>
      </c>
      <c r="AE65" s="93">
        <v>1</v>
      </c>
      <c r="AF65" s="93">
        <v>1</v>
      </c>
      <c r="AG65" s="94" t="s">
        <v>1597</v>
      </c>
      <c r="AH65" s="95">
        <v>1940</v>
      </c>
      <c r="AI65" s="95" t="s">
        <v>1598</v>
      </c>
      <c r="AJ65" s="95" t="s">
        <v>421</v>
      </c>
      <c r="AK65" s="95" t="s">
        <v>1599</v>
      </c>
      <c r="AL65" s="95"/>
      <c r="AM65" s="95" t="s">
        <v>1600</v>
      </c>
      <c r="AN65" s="95">
        <v>1979</v>
      </c>
    </row>
    <row r="66" spans="1:40" ht="12.75">
      <c r="A66" s="6">
        <v>64</v>
      </c>
      <c r="B66" s="7" t="s">
        <v>2205</v>
      </c>
      <c r="C66">
        <v>8</v>
      </c>
      <c r="D66" s="6">
        <v>64</v>
      </c>
      <c r="E66" s="7" t="s">
        <v>2205</v>
      </c>
      <c r="F66" s="10">
        <v>9758</v>
      </c>
      <c r="G66" s="10">
        <v>28181</v>
      </c>
      <c r="H66" s="10">
        <v>6082</v>
      </c>
      <c r="I66" s="10">
        <v>0</v>
      </c>
      <c r="J66" s="10">
        <v>864</v>
      </c>
      <c r="K66" s="10">
        <v>74509</v>
      </c>
      <c r="L66" s="11">
        <v>6639</v>
      </c>
      <c r="M66" s="11">
        <v>21041</v>
      </c>
      <c r="N66" s="11">
        <v>6771</v>
      </c>
      <c r="O66" s="12">
        <v>0</v>
      </c>
      <c r="P66" s="12">
        <v>2547</v>
      </c>
      <c r="Q66" s="11">
        <v>76021</v>
      </c>
      <c r="R66">
        <f t="shared" si="0"/>
        <v>1</v>
      </c>
      <c r="S66">
        <f t="shared" si="1"/>
        <v>1</v>
      </c>
      <c r="T66">
        <f t="shared" si="2"/>
        <v>36998</v>
      </c>
      <c r="U66" s="10">
        <f t="shared" si="3"/>
        <v>44885</v>
      </c>
      <c r="V66">
        <f t="shared" si="4"/>
        <v>0.5687064165630574</v>
      </c>
      <c r="W66" t="str">
        <f t="shared" si="5"/>
        <v>Streatham</v>
      </c>
      <c r="X66">
        <f t="shared" si="6"/>
        <v>15957</v>
      </c>
      <c r="Z66">
        <v>0</v>
      </c>
      <c r="AA66" s="6">
        <v>64</v>
      </c>
      <c r="AB66" s="7" t="s">
        <v>2205</v>
      </c>
      <c r="AC66" s="92">
        <v>1</v>
      </c>
      <c r="AD66" s="92" t="s">
        <v>343</v>
      </c>
      <c r="AE66" s="93">
        <v>2</v>
      </c>
      <c r="AF66" s="93">
        <v>2</v>
      </c>
      <c r="AG66" s="94" t="s">
        <v>1601</v>
      </c>
      <c r="AH66" s="95">
        <v>1943</v>
      </c>
      <c r="AI66" s="95" t="s">
        <v>1602</v>
      </c>
      <c r="AJ66" s="95" t="s">
        <v>346</v>
      </c>
      <c r="AK66" s="95" t="s">
        <v>1603</v>
      </c>
      <c r="AL66" s="95"/>
      <c r="AM66" s="95" t="s">
        <v>2088</v>
      </c>
      <c r="AN66" s="95">
        <v>1992</v>
      </c>
    </row>
    <row r="67" spans="1:40" ht="12.75">
      <c r="A67" s="6">
        <v>65</v>
      </c>
      <c r="B67" s="7" t="s">
        <v>2206</v>
      </c>
      <c r="C67">
        <v>6</v>
      </c>
      <c r="D67" s="6">
        <v>65</v>
      </c>
      <c r="E67" s="7" t="s">
        <v>2206</v>
      </c>
      <c r="F67" s="10">
        <v>17822</v>
      </c>
      <c r="G67" s="10">
        <v>7280</v>
      </c>
      <c r="H67" s="10">
        <v>19919</v>
      </c>
      <c r="I67" s="10">
        <v>0</v>
      </c>
      <c r="J67" s="10">
        <v>2071</v>
      </c>
      <c r="K67" s="10">
        <v>62785</v>
      </c>
      <c r="L67" s="11">
        <v>15078</v>
      </c>
      <c r="M67" s="11">
        <v>5263</v>
      </c>
      <c r="N67" s="11">
        <v>19382</v>
      </c>
      <c r="O67" s="12">
        <v>0</v>
      </c>
      <c r="P67" s="12">
        <v>0</v>
      </c>
      <c r="Q67" s="11">
        <v>63648</v>
      </c>
      <c r="R67">
        <f t="shared" si="0"/>
        <v>0</v>
      </c>
      <c r="S67">
        <f t="shared" si="1"/>
        <v>0</v>
      </c>
      <c r="T67">
        <f t="shared" si="2"/>
        <v>39723</v>
      </c>
      <c r="U67" s="10">
        <f t="shared" si="3"/>
        <v>47092</v>
      </c>
      <c r="V67">
        <f t="shared" si="4"/>
        <v>0.1324925106361554</v>
      </c>
      <c r="W67" t="str">
        <f t="shared" si="5"/>
        <v>Sutton and Cheam</v>
      </c>
      <c r="X67">
        <f t="shared" si="6"/>
        <v>20341</v>
      </c>
      <c r="Z67">
        <v>0</v>
      </c>
      <c r="AA67" s="6">
        <v>65</v>
      </c>
      <c r="AB67" s="7" t="s">
        <v>2206</v>
      </c>
      <c r="AC67" s="92">
        <v>1</v>
      </c>
      <c r="AD67" s="92" t="s">
        <v>343</v>
      </c>
      <c r="AE67" s="93">
        <v>3</v>
      </c>
      <c r="AF67" s="93">
        <v>3</v>
      </c>
      <c r="AG67" s="94" t="s">
        <v>1604</v>
      </c>
      <c r="AH67" s="95">
        <v>1962</v>
      </c>
      <c r="AI67" s="95" t="s">
        <v>1605</v>
      </c>
      <c r="AJ67" s="95" t="s">
        <v>346</v>
      </c>
      <c r="AK67" s="95" t="s">
        <v>1606</v>
      </c>
      <c r="AL67" s="95"/>
      <c r="AM67" s="95" t="s">
        <v>1607</v>
      </c>
      <c r="AN67" s="95">
        <v>1997</v>
      </c>
    </row>
    <row r="68" spans="1:40" ht="12.75">
      <c r="A68" s="6">
        <v>66</v>
      </c>
      <c r="B68" s="7" t="s">
        <v>2207</v>
      </c>
      <c r="C68">
        <v>9</v>
      </c>
      <c r="D68" s="6">
        <v>66</v>
      </c>
      <c r="E68" s="7" t="s">
        <v>2207</v>
      </c>
      <c r="F68" s="10">
        <v>12505</v>
      </c>
      <c r="G68" s="10">
        <v>27516</v>
      </c>
      <c r="H68" s="10">
        <v>4320</v>
      </c>
      <c r="I68" s="10">
        <v>0</v>
      </c>
      <c r="J68" s="10">
        <v>1764</v>
      </c>
      <c r="K68" s="10">
        <v>66653</v>
      </c>
      <c r="L68" s="11">
        <v>9932</v>
      </c>
      <c r="M68" s="11">
        <v>20332</v>
      </c>
      <c r="N68" s="11">
        <v>5583</v>
      </c>
      <c r="O68" s="12">
        <v>0</v>
      </c>
      <c r="P68" s="12">
        <v>1744</v>
      </c>
      <c r="Q68" s="11">
        <v>68447</v>
      </c>
      <c r="R68">
        <f aca="true" t="shared" si="7" ref="R68:R131">IF(MATCH(MAX(L68:P68),L68:P68,0)=2,1,0)</f>
        <v>1</v>
      </c>
      <c r="S68">
        <f aca="true" t="shared" si="8" ref="S68:S131">IF(MATCH(MAX(F68:J68),F68:J68,0)=2,1,0)</f>
        <v>1</v>
      </c>
      <c r="T68">
        <f aca="true" t="shared" si="9" ref="T68:T131">SUM(L68:P68)</f>
        <v>37591</v>
      </c>
      <c r="U68" s="10">
        <f aca="true" t="shared" si="10" ref="U68:U131">SUM(F68:J68)</f>
        <v>46105</v>
      </c>
      <c r="V68">
        <f aca="true" t="shared" si="11" ref="V68:V131">M68/T68</f>
        <v>0.5408741454071453</v>
      </c>
      <c r="W68" t="str">
        <f aca="true" t="shared" si="12" ref="W68:W131">B68</f>
        <v>Tooting</v>
      </c>
      <c r="X68">
        <f aca="true" t="shared" si="13" ref="X68:X131">T68-MAX(L68:P68)</f>
        <v>17259</v>
      </c>
      <c r="Z68">
        <v>1</v>
      </c>
      <c r="AA68" s="6">
        <v>66</v>
      </c>
      <c r="AB68" s="7" t="s">
        <v>2207</v>
      </c>
      <c r="AC68" s="92">
        <v>1</v>
      </c>
      <c r="AD68" s="92" t="s">
        <v>343</v>
      </c>
      <c r="AE68" s="93">
        <v>2</v>
      </c>
      <c r="AF68" s="93">
        <v>2</v>
      </c>
      <c r="AG68" s="94" t="s">
        <v>1608</v>
      </c>
      <c r="AH68" s="95">
        <v>1930</v>
      </c>
      <c r="AI68" s="95" t="s">
        <v>1609</v>
      </c>
      <c r="AJ68" s="95" t="s">
        <v>362</v>
      </c>
      <c r="AK68" s="95" t="s">
        <v>347</v>
      </c>
      <c r="AL68" s="95"/>
      <c r="AM68" s="95" t="s">
        <v>1610</v>
      </c>
      <c r="AN68" s="95">
        <v>1974</v>
      </c>
    </row>
    <row r="69" spans="1:40" ht="12.75">
      <c r="A69" s="6">
        <v>67</v>
      </c>
      <c r="B69" s="7" t="s">
        <v>2208</v>
      </c>
      <c r="C69">
        <v>3</v>
      </c>
      <c r="D69" s="6">
        <v>67</v>
      </c>
      <c r="E69" s="7" t="s">
        <v>2208</v>
      </c>
      <c r="F69" s="10">
        <v>5921</v>
      </c>
      <c r="G69" s="10">
        <v>26121</v>
      </c>
      <c r="H69" s="10">
        <v>4064</v>
      </c>
      <c r="I69" s="10">
        <v>0</v>
      </c>
      <c r="J69" s="10">
        <v>1598</v>
      </c>
      <c r="K69" s="10">
        <v>66173</v>
      </c>
      <c r="L69" s="11">
        <v>4401</v>
      </c>
      <c r="M69" s="11">
        <v>21317</v>
      </c>
      <c r="N69" s="11">
        <v>3008</v>
      </c>
      <c r="O69" s="12">
        <v>0</v>
      </c>
      <c r="P69" s="12">
        <v>2875</v>
      </c>
      <c r="Q69" s="11">
        <v>65567</v>
      </c>
      <c r="R69">
        <f t="shared" si="7"/>
        <v>1</v>
      </c>
      <c r="S69">
        <f t="shared" si="8"/>
        <v>1</v>
      </c>
      <c r="T69">
        <f t="shared" si="9"/>
        <v>31601</v>
      </c>
      <c r="U69" s="10">
        <f t="shared" si="10"/>
        <v>37704</v>
      </c>
      <c r="V69">
        <f t="shared" si="11"/>
        <v>0.67456726052973</v>
      </c>
      <c r="W69" t="str">
        <f t="shared" si="12"/>
        <v>Tottenham</v>
      </c>
      <c r="X69">
        <f t="shared" si="13"/>
        <v>10284</v>
      </c>
      <c r="Z69">
        <v>0</v>
      </c>
      <c r="AA69" s="6">
        <v>67</v>
      </c>
      <c r="AB69" s="7" t="s">
        <v>2208</v>
      </c>
      <c r="AC69" s="92">
        <v>1</v>
      </c>
      <c r="AD69" s="92" t="s">
        <v>343</v>
      </c>
      <c r="AE69" s="93">
        <v>2</v>
      </c>
      <c r="AF69" s="93">
        <v>2</v>
      </c>
      <c r="AG69" s="94" t="s">
        <v>1611</v>
      </c>
      <c r="AH69" s="95">
        <v>1972</v>
      </c>
      <c r="AI69" s="95" t="s">
        <v>1612</v>
      </c>
      <c r="AJ69" s="95" t="s">
        <v>346</v>
      </c>
      <c r="AK69" s="95" t="s">
        <v>1613</v>
      </c>
      <c r="AL69" s="95"/>
      <c r="AM69" s="95" t="s">
        <v>2130</v>
      </c>
      <c r="AN69" s="95">
        <v>2000</v>
      </c>
    </row>
    <row r="70" spans="1:40" ht="12.75">
      <c r="A70" s="6">
        <v>68</v>
      </c>
      <c r="B70" s="7" t="s">
        <v>2209</v>
      </c>
      <c r="C70">
        <v>10</v>
      </c>
      <c r="D70" s="6">
        <v>68</v>
      </c>
      <c r="E70" s="7" t="s">
        <v>2209</v>
      </c>
      <c r="F70" s="10">
        <v>21956</v>
      </c>
      <c r="G70" s="10">
        <v>9065</v>
      </c>
      <c r="H70" s="10">
        <v>26237</v>
      </c>
      <c r="I70" s="10">
        <v>0</v>
      </c>
      <c r="J70" s="10">
        <v>886</v>
      </c>
      <c r="K70" s="10">
        <v>73281</v>
      </c>
      <c r="L70" s="11">
        <v>16689</v>
      </c>
      <c r="M70" s="11">
        <v>6903</v>
      </c>
      <c r="N70" s="11">
        <v>24344</v>
      </c>
      <c r="O70" s="12">
        <v>0</v>
      </c>
      <c r="P70" s="12">
        <v>2002</v>
      </c>
      <c r="Q70" s="11">
        <v>74135</v>
      </c>
      <c r="R70">
        <f t="shared" si="7"/>
        <v>0</v>
      </c>
      <c r="S70">
        <f t="shared" si="8"/>
        <v>0</v>
      </c>
      <c r="T70">
        <f t="shared" si="9"/>
        <v>49938</v>
      </c>
      <c r="U70" s="10">
        <f t="shared" si="10"/>
        <v>58144</v>
      </c>
      <c r="V70">
        <f t="shared" si="11"/>
        <v>0.1382314069446113</v>
      </c>
      <c r="W70" t="str">
        <f t="shared" si="12"/>
        <v>Twickenham</v>
      </c>
      <c r="X70">
        <f t="shared" si="13"/>
        <v>25594</v>
      </c>
      <c r="Z70">
        <v>0</v>
      </c>
      <c r="AA70" s="6">
        <v>68</v>
      </c>
      <c r="AB70" s="7" t="s">
        <v>2209</v>
      </c>
      <c r="AC70" s="92">
        <v>1</v>
      </c>
      <c r="AD70" s="92" t="s">
        <v>343</v>
      </c>
      <c r="AE70" s="93">
        <v>3</v>
      </c>
      <c r="AF70" s="93">
        <v>3</v>
      </c>
      <c r="AG70" s="94" t="s">
        <v>1614</v>
      </c>
      <c r="AH70" s="95">
        <v>1943</v>
      </c>
      <c r="AI70" s="95" t="s">
        <v>1615</v>
      </c>
      <c r="AJ70" s="95" t="s">
        <v>346</v>
      </c>
      <c r="AK70" s="95" t="s">
        <v>1616</v>
      </c>
      <c r="AL70" s="95" t="s">
        <v>1617</v>
      </c>
      <c r="AM70" s="95" t="s">
        <v>1618</v>
      </c>
      <c r="AN70" s="95">
        <v>1997</v>
      </c>
    </row>
    <row r="71" spans="1:40" ht="12.75">
      <c r="A71" s="6">
        <v>69</v>
      </c>
      <c r="B71" s="7" t="s">
        <v>2210</v>
      </c>
      <c r="C71">
        <v>2</v>
      </c>
      <c r="D71" s="6">
        <v>69</v>
      </c>
      <c r="E71" s="7" t="s">
        <v>2210</v>
      </c>
      <c r="F71" s="10">
        <v>16315</v>
      </c>
      <c r="G71" s="10">
        <v>19085</v>
      </c>
      <c r="H71" s="10">
        <v>3919</v>
      </c>
      <c r="I71" s="10">
        <v>0</v>
      </c>
      <c r="J71" s="10">
        <v>2000</v>
      </c>
      <c r="K71" s="10">
        <v>57149</v>
      </c>
      <c r="L71" s="11">
        <v>15410</v>
      </c>
      <c r="M71" s="11">
        <v>14169</v>
      </c>
      <c r="N71" s="11">
        <v>3183</v>
      </c>
      <c r="O71" s="12">
        <v>0</v>
      </c>
      <c r="P71" s="12">
        <v>1089</v>
      </c>
      <c r="Q71" s="11">
        <v>56829</v>
      </c>
      <c r="R71">
        <f t="shared" si="7"/>
        <v>0</v>
      </c>
      <c r="S71">
        <f t="shared" si="8"/>
        <v>1</v>
      </c>
      <c r="T71">
        <f t="shared" si="9"/>
        <v>33851</v>
      </c>
      <c r="U71" s="10">
        <f t="shared" si="10"/>
        <v>41319</v>
      </c>
      <c r="V71">
        <f t="shared" si="11"/>
        <v>0.4185696138961921</v>
      </c>
      <c r="W71" t="str">
        <f t="shared" si="12"/>
        <v>Upminster</v>
      </c>
      <c r="X71">
        <f t="shared" si="13"/>
        <v>18441</v>
      </c>
      <c r="Z71">
        <v>0</v>
      </c>
      <c r="AA71" s="6">
        <v>69</v>
      </c>
      <c r="AB71" s="7" t="s">
        <v>2210</v>
      </c>
      <c r="AC71" s="92">
        <v>1</v>
      </c>
      <c r="AD71" s="92" t="s">
        <v>343</v>
      </c>
      <c r="AE71" s="93">
        <v>1</v>
      </c>
      <c r="AF71" s="93">
        <v>2</v>
      </c>
      <c r="AG71" s="94" t="s">
        <v>1619</v>
      </c>
      <c r="AH71" s="95" t="s">
        <v>1620</v>
      </c>
      <c r="AI71" s="95" t="s">
        <v>1621</v>
      </c>
      <c r="AJ71" s="95" t="s">
        <v>346</v>
      </c>
      <c r="AK71" s="95" t="s">
        <v>1622</v>
      </c>
      <c r="AL71" s="95" t="s">
        <v>1623</v>
      </c>
      <c r="AM71" s="95" t="s">
        <v>1624</v>
      </c>
      <c r="AN71" s="95">
        <v>2001</v>
      </c>
    </row>
    <row r="72" spans="1:40" ht="12.75">
      <c r="A72" s="6">
        <v>70</v>
      </c>
      <c r="B72" s="7" t="s">
        <v>2211</v>
      </c>
      <c r="C72">
        <v>5</v>
      </c>
      <c r="D72" s="6">
        <v>70</v>
      </c>
      <c r="E72" s="7" t="s">
        <v>2211</v>
      </c>
      <c r="F72" s="10">
        <v>18095</v>
      </c>
      <c r="G72" s="10">
        <v>17371</v>
      </c>
      <c r="H72" s="10">
        <v>4528</v>
      </c>
      <c r="I72" s="10">
        <v>0</v>
      </c>
      <c r="J72" s="10">
        <v>1551</v>
      </c>
      <c r="K72" s="10">
        <v>57497</v>
      </c>
      <c r="L72" s="11">
        <v>15751</v>
      </c>
      <c r="M72" s="11">
        <v>13653</v>
      </c>
      <c r="N72" s="11">
        <v>3426</v>
      </c>
      <c r="O72" s="12">
        <v>0</v>
      </c>
      <c r="P72" s="12">
        <v>588</v>
      </c>
      <c r="Q72" s="11">
        <v>58066</v>
      </c>
      <c r="R72">
        <f t="shared" si="7"/>
        <v>0</v>
      </c>
      <c r="S72">
        <f t="shared" si="8"/>
        <v>0</v>
      </c>
      <c r="T72">
        <f t="shared" si="9"/>
        <v>33418</v>
      </c>
      <c r="U72" s="10">
        <f t="shared" si="10"/>
        <v>41545</v>
      </c>
      <c r="V72">
        <f t="shared" si="11"/>
        <v>0.4085522772158717</v>
      </c>
      <c r="W72" t="str">
        <f t="shared" si="12"/>
        <v>Uxbridge</v>
      </c>
      <c r="X72">
        <f t="shared" si="13"/>
        <v>17667</v>
      </c>
      <c r="Z72">
        <v>0</v>
      </c>
      <c r="AA72" s="6">
        <v>70</v>
      </c>
      <c r="AB72" s="7" t="s">
        <v>2211</v>
      </c>
      <c r="AC72" s="92">
        <v>1</v>
      </c>
      <c r="AD72" s="92" t="s">
        <v>343</v>
      </c>
      <c r="AE72" s="93">
        <v>1</v>
      </c>
      <c r="AF72" s="93">
        <v>1</v>
      </c>
      <c r="AG72" s="94" t="s">
        <v>1625</v>
      </c>
      <c r="AH72" s="95">
        <v>1955</v>
      </c>
      <c r="AI72" s="95" t="s">
        <v>1626</v>
      </c>
      <c r="AJ72" s="95" t="s">
        <v>346</v>
      </c>
      <c r="AK72" s="95" t="s">
        <v>1627</v>
      </c>
      <c r="AL72" s="95" t="s">
        <v>1628</v>
      </c>
      <c r="AM72" s="95" t="s">
        <v>1629</v>
      </c>
      <c r="AN72" s="95">
        <v>1997</v>
      </c>
    </row>
    <row r="73" spans="1:40" ht="12.75">
      <c r="A73" s="6">
        <v>71</v>
      </c>
      <c r="B73" s="7" t="s">
        <v>2212</v>
      </c>
      <c r="C73">
        <v>8</v>
      </c>
      <c r="D73" s="6">
        <v>71</v>
      </c>
      <c r="E73" s="7" t="s">
        <v>2212</v>
      </c>
      <c r="F73" s="10">
        <v>5942</v>
      </c>
      <c r="G73" s="10">
        <v>24920</v>
      </c>
      <c r="H73" s="10">
        <v>6260</v>
      </c>
      <c r="I73" s="10">
        <v>0</v>
      </c>
      <c r="J73" s="10">
        <v>1944</v>
      </c>
      <c r="K73" s="10">
        <v>70402</v>
      </c>
      <c r="L73" s="11">
        <v>4489</v>
      </c>
      <c r="M73" s="11">
        <v>19738</v>
      </c>
      <c r="N73" s="11">
        <v>6720</v>
      </c>
      <c r="O73" s="12">
        <v>0</v>
      </c>
      <c r="P73" s="12">
        <v>2445</v>
      </c>
      <c r="Q73" s="11">
        <v>74474</v>
      </c>
      <c r="R73">
        <f t="shared" si="7"/>
        <v>1</v>
      </c>
      <c r="S73">
        <f t="shared" si="8"/>
        <v>1</v>
      </c>
      <c r="T73">
        <f t="shared" si="9"/>
        <v>33392</v>
      </c>
      <c r="U73" s="10">
        <f t="shared" si="10"/>
        <v>39066</v>
      </c>
      <c r="V73">
        <f t="shared" si="11"/>
        <v>0.591099664590321</v>
      </c>
      <c r="W73" t="str">
        <f t="shared" si="12"/>
        <v>Vauxhall</v>
      </c>
      <c r="X73">
        <f t="shared" si="13"/>
        <v>13654</v>
      </c>
      <c r="Z73">
        <v>0</v>
      </c>
      <c r="AA73" s="6">
        <v>71</v>
      </c>
      <c r="AB73" s="7" t="s">
        <v>2212</v>
      </c>
      <c r="AC73" s="92">
        <v>1</v>
      </c>
      <c r="AD73" s="92" t="s">
        <v>343</v>
      </c>
      <c r="AE73" s="93">
        <v>2</v>
      </c>
      <c r="AF73" s="93">
        <v>2</v>
      </c>
      <c r="AG73" s="94" t="s">
        <v>1630</v>
      </c>
      <c r="AH73" s="95">
        <v>1950</v>
      </c>
      <c r="AI73" s="95" t="s">
        <v>1631</v>
      </c>
      <c r="AJ73" s="95" t="s">
        <v>346</v>
      </c>
      <c r="AK73" s="95" t="s">
        <v>1632</v>
      </c>
      <c r="AL73" s="95"/>
      <c r="AM73" s="95" t="s">
        <v>1633</v>
      </c>
      <c r="AN73" s="95">
        <v>1989</v>
      </c>
    </row>
    <row r="74" spans="1:40" ht="12.75">
      <c r="A74" s="6">
        <v>72</v>
      </c>
      <c r="B74" s="7" t="s">
        <v>2213</v>
      </c>
      <c r="C74">
        <v>4</v>
      </c>
      <c r="D74" s="6">
        <v>72</v>
      </c>
      <c r="E74" s="7" t="s">
        <v>2213</v>
      </c>
      <c r="F74" s="10">
        <v>8138</v>
      </c>
      <c r="G74" s="10">
        <v>25287</v>
      </c>
      <c r="H74" s="10">
        <v>5491</v>
      </c>
      <c r="I74" s="10">
        <v>0</v>
      </c>
      <c r="J74" s="10">
        <v>1139</v>
      </c>
      <c r="K74" s="10">
        <v>63818</v>
      </c>
      <c r="L74" s="11">
        <v>6221</v>
      </c>
      <c r="M74" s="11">
        <v>21402</v>
      </c>
      <c r="N74" s="11">
        <v>5024</v>
      </c>
      <c r="O74" s="12">
        <v>0</v>
      </c>
      <c r="P74" s="12">
        <v>1782</v>
      </c>
      <c r="Q74" s="11">
        <v>64403</v>
      </c>
      <c r="R74">
        <f t="shared" si="7"/>
        <v>1</v>
      </c>
      <c r="S74">
        <f t="shared" si="8"/>
        <v>1</v>
      </c>
      <c r="T74">
        <f t="shared" si="9"/>
        <v>34429</v>
      </c>
      <c r="U74" s="10">
        <f t="shared" si="10"/>
        <v>40055</v>
      </c>
      <c r="V74">
        <f t="shared" si="11"/>
        <v>0.6216271166748961</v>
      </c>
      <c r="W74" t="str">
        <f t="shared" si="12"/>
        <v>Walthamstow</v>
      </c>
      <c r="X74">
        <f t="shared" si="13"/>
        <v>13027</v>
      </c>
      <c r="Z74">
        <v>0</v>
      </c>
      <c r="AA74" s="6">
        <v>72</v>
      </c>
      <c r="AB74" s="7" t="s">
        <v>2213</v>
      </c>
      <c r="AC74" s="92">
        <v>1</v>
      </c>
      <c r="AD74" s="92" t="s">
        <v>343</v>
      </c>
      <c r="AE74" s="93">
        <v>2</v>
      </c>
      <c r="AF74" s="93">
        <v>2</v>
      </c>
      <c r="AG74" s="94" t="s">
        <v>1634</v>
      </c>
      <c r="AH74" s="95">
        <v>1942</v>
      </c>
      <c r="AI74" s="95" t="s">
        <v>1635</v>
      </c>
      <c r="AJ74" s="95" t="s">
        <v>346</v>
      </c>
      <c r="AK74" s="95" t="s">
        <v>1636</v>
      </c>
      <c r="AL74" s="95"/>
      <c r="AM74" s="95" t="s">
        <v>1637</v>
      </c>
      <c r="AN74" s="95">
        <v>1992</v>
      </c>
    </row>
    <row r="75" spans="1:40" ht="12.75">
      <c r="A75" s="6">
        <v>73</v>
      </c>
      <c r="B75" s="7" t="s">
        <v>2214</v>
      </c>
      <c r="C75">
        <v>4</v>
      </c>
      <c r="D75" s="6">
        <v>73</v>
      </c>
      <c r="E75" s="7" t="s">
        <v>2214</v>
      </c>
      <c r="F75" s="10">
        <v>5037</v>
      </c>
      <c r="G75" s="10">
        <v>24531</v>
      </c>
      <c r="H75" s="10">
        <v>2479</v>
      </c>
      <c r="I75" s="10">
        <v>0</v>
      </c>
      <c r="J75" s="10">
        <v>1614</v>
      </c>
      <c r="K75" s="10">
        <v>57058</v>
      </c>
      <c r="L75" s="11">
        <v>4804</v>
      </c>
      <c r="M75" s="11">
        <v>20449</v>
      </c>
      <c r="N75" s="11">
        <v>2166</v>
      </c>
      <c r="O75" s="12">
        <v>0</v>
      </c>
      <c r="P75" s="12">
        <v>1854</v>
      </c>
      <c r="Q75" s="11">
        <v>59828</v>
      </c>
      <c r="R75">
        <f t="shared" si="7"/>
        <v>1</v>
      </c>
      <c r="S75">
        <f t="shared" si="8"/>
        <v>1</v>
      </c>
      <c r="T75">
        <f t="shared" si="9"/>
        <v>29273</v>
      </c>
      <c r="U75" s="10">
        <f t="shared" si="10"/>
        <v>33661</v>
      </c>
      <c r="V75">
        <f t="shared" si="11"/>
        <v>0.6985618146414785</v>
      </c>
      <c r="W75" t="str">
        <f t="shared" si="12"/>
        <v>West Ham</v>
      </c>
      <c r="X75">
        <f t="shared" si="13"/>
        <v>8824</v>
      </c>
      <c r="Z75">
        <v>0</v>
      </c>
      <c r="AA75" s="6">
        <v>73</v>
      </c>
      <c r="AB75" s="7" t="s">
        <v>2214</v>
      </c>
      <c r="AC75" s="92">
        <v>1</v>
      </c>
      <c r="AD75" s="92" t="s">
        <v>343</v>
      </c>
      <c r="AE75" s="93">
        <v>2</v>
      </c>
      <c r="AF75" s="93">
        <v>2</v>
      </c>
      <c r="AG75" s="94" t="s">
        <v>1638</v>
      </c>
      <c r="AH75" s="95">
        <v>1943</v>
      </c>
      <c r="AI75" s="95" t="s">
        <v>1639</v>
      </c>
      <c r="AJ75" s="95" t="s">
        <v>346</v>
      </c>
      <c r="AK75" s="95" t="s">
        <v>1640</v>
      </c>
      <c r="AL75" s="95"/>
      <c r="AM75" s="95" t="s">
        <v>2077</v>
      </c>
      <c r="AN75" s="95">
        <v>1983</v>
      </c>
    </row>
    <row r="76" spans="1:40" ht="12.75">
      <c r="A76" s="6">
        <v>74</v>
      </c>
      <c r="B76" s="7" t="s">
        <v>2215</v>
      </c>
      <c r="C76">
        <v>9</v>
      </c>
      <c r="D76" s="6">
        <v>74</v>
      </c>
      <c r="E76" s="7" t="s">
        <v>2215</v>
      </c>
      <c r="F76" s="10">
        <v>17694</v>
      </c>
      <c r="G76" s="10">
        <v>20674</v>
      </c>
      <c r="H76" s="10">
        <v>8014</v>
      </c>
      <c r="I76" s="10">
        <v>0</v>
      </c>
      <c r="J76" s="10">
        <v>1972</v>
      </c>
      <c r="K76" s="10">
        <v>64070</v>
      </c>
      <c r="L76" s="11">
        <v>15062</v>
      </c>
      <c r="M76" s="11">
        <v>18806</v>
      </c>
      <c r="N76" s="11">
        <v>5341</v>
      </c>
      <c r="O76" s="12">
        <v>0</v>
      </c>
      <c r="P76" s="12">
        <v>1900</v>
      </c>
      <c r="Q76" s="11">
        <v>63930</v>
      </c>
      <c r="R76">
        <f t="shared" si="7"/>
        <v>1</v>
      </c>
      <c r="S76">
        <f t="shared" si="8"/>
        <v>1</v>
      </c>
      <c r="T76">
        <f t="shared" si="9"/>
        <v>41109</v>
      </c>
      <c r="U76" s="10">
        <f t="shared" si="10"/>
        <v>48354</v>
      </c>
      <c r="V76">
        <f t="shared" si="11"/>
        <v>0.4574667347782724</v>
      </c>
      <c r="W76" t="str">
        <f t="shared" si="12"/>
        <v>Wimbledon</v>
      </c>
      <c r="X76">
        <f t="shared" si="13"/>
        <v>22303</v>
      </c>
      <c r="Z76">
        <v>0</v>
      </c>
      <c r="AA76" s="6">
        <v>74</v>
      </c>
      <c r="AB76" s="7" t="s">
        <v>2215</v>
      </c>
      <c r="AC76" s="92">
        <v>1</v>
      </c>
      <c r="AD76" s="92" t="s">
        <v>343</v>
      </c>
      <c r="AE76" s="93">
        <v>2</v>
      </c>
      <c r="AF76" s="93">
        <v>2</v>
      </c>
      <c r="AG76" s="94" t="s">
        <v>1641</v>
      </c>
      <c r="AH76" s="95">
        <v>1960</v>
      </c>
      <c r="AI76" s="95" t="s">
        <v>1642</v>
      </c>
      <c r="AJ76" s="95" t="s">
        <v>421</v>
      </c>
      <c r="AK76" s="95" t="s">
        <v>1643</v>
      </c>
      <c r="AL76" s="95"/>
      <c r="AM76" s="95" t="s">
        <v>1644</v>
      </c>
      <c r="AN76" s="95">
        <v>1997</v>
      </c>
    </row>
    <row r="77" spans="1:40" ht="12.75">
      <c r="A77" s="6">
        <v>75</v>
      </c>
      <c r="B77" s="7" t="s">
        <v>2216</v>
      </c>
      <c r="C77">
        <v>32</v>
      </c>
      <c r="D77" s="6">
        <v>75</v>
      </c>
      <c r="E77" s="7" t="s">
        <v>2216</v>
      </c>
      <c r="F77" s="10">
        <v>22348</v>
      </c>
      <c r="G77" s="10">
        <v>20843</v>
      </c>
      <c r="H77" s="10">
        <v>6535</v>
      </c>
      <c r="I77" s="10">
        <v>0</v>
      </c>
      <c r="J77" s="10">
        <v>2056</v>
      </c>
      <c r="K77" s="10">
        <v>70625</v>
      </c>
      <c r="L77" s="11">
        <v>20113</v>
      </c>
      <c r="M77" s="11">
        <v>17172</v>
      </c>
      <c r="N77" s="11">
        <v>6283</v>
      </c>
      <c r="O77" s="12">
        <v>0</v>
      </c>
      <c r="P77" s="12">
        <v>0</v>
      </c>
      <c r="Q77" s="11">
        <v>71820</v>
      </c>
      <c r="R77">
        <f t="shared" si="7"/>
        <v>0</v>
      </c>
      <c r="S77">
        <f t="shared" si="8"/>
        <v>0</v>
      </c>
      <c r="T77">
        <f t="shared" si="9"/>
        <v>43568</v>
      </c>
      <c r="U77" s="10">
        <f t="shared" si="10"/>
        <v>51782</v>
      </c>
      <c r="V77">
        <f t="shared" si="11"/>
        <v>0.39414248990084466</v>
      </c>
      <c r="W77" t="str">
        <f t="shared" si="12"/>
        <v>Altrincham and Sale West</v>
      </c>
      <c r="X77">
        <f t="shared" si="13"/>
        <v>23455</v>
      </c>
      <c r="Z77">
        <v>0</v>
      </c>
      <c r="AA77" s="6">
        <v>75</v>
      </c>
      <c r="AB77" s="7" t="s">
        <v>2216</v>
      </c>
      <c r="AC77" s="92">
        <v>2</v>
      </c>
      <c r="AD77" s="92" t="s">
        <v>1645</v>
      </c>
      <c r="AE77" s="93">
        <v>1</v>
      </c>
      <c r="AF77" s="93">
        <v>1</v>
      </c>
      <c r="AG77" s="94" t="s">
        <v>1646</v>
      </c>
      <c r="AH77" s="95">
        <v>1967</v>
      </c>
      <c r="AI77" s="95" t="s">
        <v>1647</v>
      </c>
      <c r="AJ77" s="95" t="s">
        <v>346</v>
      </c>
      <c r="AK77" s="95" t="s">
        <v>1732</v>
      </c>
      <c r="AL77" s="95" t="s">
        <v>381</v>
      </c>
      <c r="AM77" s="95" t="s">
        <v>1648</v>
      </c>
      <c r="AN77" s="95">
        <v>1997</v>
      </c>
    </row>
    <row r="78" spans="1:40" ht="12.75">
      <c r="A78" s="6">
        <v>76</v>
      </c>
      <c r="B78" s="7" t="s">
        <v>2217</v>
      </c>
      <c r="C78">
        <v>12</v>
      </c>
      <c r="D78" s="6">
        <v>76</v>
      </c>
      <c r="E78" s="7" t="s">
        <v>2217</v>
      </c>
      <c r="F78" s="10">
        <v>8954</v>
      </c>
      <c r="G78" s="10">
        <v>31919</v>
      </c>
      <c r="H78" s="10">
        <v>4603</v>
      </c>
      <c r="I78" s="10">
        <v>0</v>
      </c>
      <c r="J78" s="10">
        <v>1804</v>
      </c>
      <c r="K78" s="10">
        <v>72206</v>
      </c>
      <c r="L78" s="11">
        <v>6822</v>
      </c>
      <c r="M78" s="11">
        <v>22340</v>
      </c>
      <c r="N78" s="11">
        <v>4237</v>
      </c>
      <c r="O78" s="12">
        <v>0</v>
      </c>
      <c r="P78" s="12">
        <v>2365</v>
      </c>
      <c r="Q78" s="11">
        <v>72820</v>
      </c>
      <c r="R78">
        <f t="shared" si="7"/>
        <v>1</v>
      </c>
      <c r="S78">
        <f t="shared" si="8"/>
        <v>1</v>
      </c>
      <c r="T78">
        <f t="shared" si="9"/>
        <v>35764</v>
      </c>
      <c r="U78" s="10">
        <f t="shared" si="10"/>
        <v>47280</v>
      </c>
      <c r="V78">
        <f t="shared" si="11"/>
        <v>0.6246504865227603</v>
      </c>
      <c r="W78" t="str">
        <f t="shared" si="12"/>
        <v>Ashton under Lyne</v>
      </c>
      <c r="X78">
        <f t="shared" si="13"/>
        <v>13424</v>
      </c>
      <c r="Z78">
        <v>1</v>
      </c>
      <c r="AA78" s="6">
        <v>76</v>
      </c>
      <c r="AB78" s="7" t="s">
        <v>2217</v>
      </c>
      <c r="AC78" s="92">
        <v>2</v>
      </c>
      <c r="AD78" s="92" t="s">
        <v>1645</v>
      </c>
      <c r="AE78" s="93">
        <v>2</v>
      </c>
      <c r="AF78" s="93">
        <v>2</v>
      </c>
      <c r="AG78" s="94" t="s">
        <v>1649</v>
      </c>
      <c r="AH78" s="95"/>
      <c r="AI78" s="95" t="s">
        <v>1650</v>
      </c>
      <c r="AJ78" s="95" t="s">
        <v>1651</v>
      </c>
      <c r="AK78" s="95" t="s">
        <v>1652</v>
      </c>
      <c r="AL78" s="95" t="s">
        <v>1653</v>
      </c>
      <c r="AM78" s="95" t="s">
        <v>1654</v>
      </c>
      <c r="AN78" s="95">
        <v>2001</v>
      </c>
    </row>
    <row r="79" spans="1:40" ht="12.75">
      <c r="A79" s="6">
        <v>77</v>
      </c>
      <c r="B79" s="7" t="s">
        <v>2218</v>
      </c>
      <c r="C79">
        <v>13</v>
      </c>
      <c r="D79" s="6">
        <v>77</v>
      </c>
      <c r="E79" s="7" t="s">
        <v>2218</v>
      </c>
      <c r="F79" s="10">
        <v>14952</v>
      </c>
      <c r="G79" s="10">
        <v>27621</v>
      </c>
      <c r="H79" s="10">
        <v>4862</v>
      </c>
      <c r="I79" s="10">
        <v>0</v>
      </c>
      <c r="J79" s="10">
        <v>1772</v>
      </c>
      <c r="K79" s="10">
        <v>67930</v>
      </c>
      <c r="L79" s="11">
        <v>12744</v>
      </c>
      <c r="M79" s="11">
        <v>21166</v>
      </c>
      <c r="N79" s="11">
        <v>4004</v>
      </c>
      <c r="O79" s="12">
        <v>0</v>
      </c>
      <c r="P79" s="12">
        <v>1036</v>
      </c>
      <c r="Q79" s="11">
        <v>69514</v>
      </c>
      <c r="R79">
        <f t="shared" si="7"/>
        <v>1</v>
      </c>
      <c r="S79">
        <f t="shared" si="8"/>
        <v>1</v>
      </c>
      <c r="T79">
        <f t="shared" si="9"/>
        <v>38950</v>
      </c>
      <c r="U79" s="10">
        <f t="shared" si="10"/>
        <v>49207</v>
      </c>
      <c r="V79">
        <f t="shared" si="11"/>
        <v>0.5434146341463415</v>
      </c>
      <c r="W79" t="str">
        <f t="shared" si="12"/>
        <v>Bolton North East</v>
      </c>
      <c r="X79">
        <f t="shared" si="13"/>
        <v>17784</v>
      </c>
      <c r="Z79">
        <v>0</v>
      </c>
      <c r="AA79" s="6">
        <v>77</v>
      </c>
      <c r="AB79" s="7" t="s">
        <v>2218</v>
      </c>
      <c r="AC79" s="92">
        <v>2</v>
      </c>
      <c r="AD79" s="92" t="s">
        <v>1645</v>
      </c>
      <c r="AE79" s="93">
        <v>2</v>
      </c>
      <c r="AF79" s="93">
        <v>2</v>
      </c>
      <c r="AG79" s="94" t="s">
        <v>1655</v>
      </c>
      <c r="AH79" s="95">
        <v>1946</v>
      </c>
      <c r="AI79" s="95" t="s">
        <v>1656</v>
      </c>
      <c r="AJ79" s="95" t="s">
        <v>346</v>
      </c>
      <c r="AK79" s="95" t="s">
        <v>1581</v>
      </c>
      <c r="AL79" s="95"/>
      <c r="AM79" s="95" t="s">
        <v>1657</v>
      </c>
      <c r="AN79" s="95">
        <v>1997</v>
      </c>
    </row>
    <row r="80" spans="1:40" ht="12.75">
      <c r="A80" s="6">
        <v>78</v>
      </c>
      <c r="B80" s="7" t="s">
        <v>2219</v>
      </c>
      <c r="C80">
        <v>13</v>
      </c>
      <c r="D80" s="6">
        <v>78</v>
      </c>
      <c r="E80" s="7" t="s">
        <v>2219</v>
      </c>
      <c r="F80" s="10">
        <v>8545</v>
      </c>
      <c r="G80" s="10">
        <v>29856</v>
      </c>
      <c r="H80" s="10">
        <v>3805</v>
      </c>
      <c r="I80" s="10">
        <v>0</v>
      </c>
      <c r="J80" s="10">
        <v>1143</v>
      </c>
      <c r="K80" s="10">
        <v>66459</v>
      </c>
      <c r="L80" s="11">
        <v>8258</v>
      </c>
      <c r="M80" s="11">
        <v>21129</v>
      </c>
      <c r="N80" s="11">
        <v>3941</v>
      </c>
      <c r="O80" s="12">
        <v>0</v>
      </c>
      <c r="P80" s="12">
        <v>826</v>
      </c>
      <c r="Q80" s="11">
        <v>68140</v>
      </c>
      <c r="R80">
        <f t="shared" si="7"/>
        <v>1</v>
      </c>
      <c r="S80">
        <f t="shared" si="8"/>
        <v>1</v>
      </c>
      <c r="T80">
        <f t="shared" si="9"/>
        <v>34154</v>
      </c>
      <c r="U80" s="10">
        <f t="shared" si="10"/>
        <v>43349</v>
      </c>
      <c r="V80">
        <f t="shared" si="11"/>
        <v>0.6186391052292557</v>
      </c>
      <c r="W80" t="str">
        <f t="shared" si="12"/>
        <v>Bolton South East</v>
      </c>
      <c r="X80">
        <f t="shared" si="13"/>
        <v>13025</v>
      </c>
      <c r="Z80">
        <v>0</v>
      </c>
      <c r="AA80" s="6">
        <v>78</v>
      </c>
      <c r="AB80" s="7" t="s">
        <v>2219</v>
      </c>
      <c r="AC80" s="92">
        <v>2</v>
      </c>
      <c r="AD80" s="92" t="s">
        <v>1645</v>
      </c>
      <c r="AE80" s="93">
        <v>2</v>
      </c>
      <c r="AF80" s="93">
        <v>2</v>
      </c>
      <c r="AG80" s="94" t="s">
        <v>1658</v>
      </c>
      <c r="AH80" s="95">
        <v>1940</v>
      </c>
      <c r="AI80" s="95" t="s">
        <v>1659</v>
      </c>
      <c r="AJ80" s="95" t="s">
        <v>346</v>
      </c>
      <c r="AK80" s="95" t="s">
        <v>1660</v>
      </c>
      <c r="AL80" s="95" t="s">
        <v>1661</v>
      </c>
      <c r="AM80" s="95" t="s">
        <v>2088</v>
      </c>
      <c r="AN80" s="95">
        <v>1997</v>
      </c>
    </row>
    <row r="81" spans="1:40" ht="12.75">
      <c r="A81" s="6">
        <v>79</v>
      </c>
      <c r="B81" s="7" t="s">
        <v>2220</v>
      </c>
      <c r="C81">
        <v>13</v>
      </c>
      <c r="D81" s="6">
        <v>79</v>
      </c>
      <c r="E81" s="7" t="s">
        <v>2220</v>
      </c>
      <c r="F81" s="10">
        <v>17270</v>
      </c>
      <c r="G81" s="10">
        <v>24342</v>
      </c>
      <c r="H81" s="10">
        <v>5309</v>
      </c>
      <c r="I81" s="10">
        <v>0</v>
      </c>
      <c r="J81" s="10">
        <v>2239</v>
      </c>
      <c r="K81" s="10">
        <v>63535</v>
      </c>
      <c r="L81" s="11">
        <v>13863</v>
      </c>
      <c r="M81" s="11">
        <v>19381</v>
      </c>
      <c r="N81" s="11">
        <v>7573</v>
      </c>
      <c r="O81" s="12">
        <v>0</v>
      </c>
      <c r="P81" s="12">
        <v>397</v>
      </c>
      <c r="Q81" s="11">
        <v>66033</v>
      </c>
      <c r="R81">
        <f t="shared" si="7"/>
        <v>1</v>
      </c>
      <c r="S81">
        <f t="shared" si="8"/>
        <v>1</v>
      </c>
      <c r="T81">
        <f t="shared" si="9"/>
        <v>41214</v>
      </c>
      <c r="U81" s="10">
        <f t="shared" si="10"/>
        <v>49160</v>
      </c>
      <c r="V81">
        <f t="shared" si="11"/>
        <v>0.4702528267093706</v>
      </c>
      <c r="W81" t="str">
        <f t="shared" si="12"/>
        <v>Bolton West</v>
      </c>
      <c r="X81">
        <f t="shared" si="13"/>
        <v>21833</v>
      </c>
      <c r="Z81">
        <v>0</v>
      </c>
      <c r="AA81" s="6">
        <v>79</v>
      </c>
      <c r="AB81" s="7" t="s">
        <v>2220</v>
      </c>
      <c r="AC81" s="92">
        <v>2</v>
      </c>
      <c r="AD81" s="92" t="s">
        <v>1645</v>
      </c>
      <c r="AE81" s="93">
        <v>2</v>
      </c>
      <c r="AF81" s="93">
        <v>2</v>
      </c>
      <c r="AG81" s="94" t="s">
        <v>1662</v>
      </c>
      <c r="AH81" s="95">
        <v>1968</v>
      </c>
      <c r="AI81" s="95" t="s">
        <v>1663</v>
      </c>
      <c r="AJ81" s="95" t="s">
        <v>421</v>
      </c>
      <c r="AK81" s="95" t="s">
        <v>1664</v>
      </c>
      <c r="AL81" s="95" t="s">
        <v>1665</v>
      </c>
      <c r="AM81" s="95" t="s">
        <v>2097</v>
      </c>
      <c r="AN81" s="95">
        <v>1997</v>
      </c>
    </row>
    <row r="82" spans="1:40" ht="12.75">
      <c r="A82" s="6">
        <v>80</v>
      </c>
      <c r="B82" s="7" t="s">
        <v>2221</v>
      </c>
      <c r="C82">
        <v>53</v>
      </c>
      <c r="D82" s="6">
        <v>80</v>
      </c>
      <c r="E82" s="7" t="s">
        <v>2221</v>
      </c>
      <c r="F82" s="10">
        <v>20657</v>
      </c>
      <c r="G82" s="10">
        <v>28523</v>
      </c>
      <c r="H82" s="10">
        <v>4536</v>
      </c>
      <c r="I82" s="10">
        <v>0</v>
      </c>
      <c r="J82" s="10">
        <v>1337</v>
      </c>
      <c r="K82" s="10">
        <v>70515</v>
      </c>
      <c r="L82" s="11">
        <v>16413</v>
      </c>
      <c r="M82" s="11">
        <v>22945</v>
      </c>
      <c r="N82" s="11">
        <v>5430</v>
      </c>
      <c r="O82" s="12">
        <v>0</v>
      </c>
      <c r="P82" s="12">
        <v>0</v>
      </c>
      <c r="Q82" s="11">
        <v>71108</v>
      </c>
      <c r="R82">
        <f t="shared" si="7"/>
        <v>1</v>
      </c>
      <c r="S82">
        <f t="shared" si="8"/>
        <v>1</v>
      </c>
      <c r="T82">
        <f t="shared" si="9"/>
        <v>44788</v>
      </c>
      <c r="U82" s="10">
        <f t="shared" si="10"/>
        <v>55053</v>
      </c>
      <c r="V82">
        <f t="shared" si="11"/>
        <v>0.5123024024292221</v>
      </c>
      <c r="W82" t="str">
        <f t="shared" si="12"/>
        <v>Bury North</v>
      </c>
      <c r="X82">
        <f t="shared" si="13"/>
        <v>21843</v>
      </c>
      <c r="Z82">
        <v>0</v>
      </c>
      <c r="AA82" s="6">
        <v>80</v>
      </c>
      <c r="AB82" s="7" t="s">
        <v>2221</v>
      </c>
      <c r="AC82" s="92">
        <v>2</v>
      </c>
      <c r="AD82" s="92" t="s">
        <v>1645</v>
      </c>
      <c r="AE82" s="93">
        <v>2</v>
      </c>
      <c r="AF82" s="93">
        <v>2</v>
      </c>
      <c r="AG82" s="94" t="s">
        <v>1666</v>
      </c>
      <c r="AH82" s="95">
        <v>1949</v>
      </c>
      <c r="AI82" s="95" t="s">
        <v>1667</v>
      </c>
      <c r="AJ82" s="95" t="s">
        <v>346</v>
      </c>
      <c r="AK82" s="95" t="s">
        <v>1668</v>
      </c>
      <c r="AL82" s="95"/>
      <c r="AM82" s="95" t="s">
        <v>1669</v>
      </c>
      <c r="AN82" s="95">
        <v>1997</v>
      </c>
    </row>
    <row r="83" spans="1:40" ht="12.75">
      <c r="A83" s="6">
        <v>81</v>
      </c>
      <c r="B83" s="7" t="s">
        <v>2222</v>
      </c>
      <c r="C83">
        <v>13</v>
      </c>
      <c r="D83" s="6">
        <v>81</v>
      </c>
      <c r="E83" s="7" t="s">
        <v>2222</v>
      </c>
      <c r="F83" s="10">
        <v>16225</v>
      </c>
      <c r="G83" s="10">
        <v>28658</v>
      </c>
      <c r="H83" s="10">
        <v>4227</v>
      </c>
      <c r="I83" s="10">
        <v>0</v>
      </c>
      <c r="J83" s="10">
        <v>1216</v>
      </c>
      <c r="K83" s="10">
        <v>66568</v>
      </c>
      <c r="L83" s="11">
        <v>10634</v>
      </c>
      <c r="M83" s="11">
        <v>23406</v>
      </c>
      <c r="N83" s="11">
        <v>5499</v>
      </c>
      <c r="O83" s="12">
        <v>0</v>
      </c>
      <c r="P83" s="12">
        <v>0</v>
      </c>
      <c r="Q83" s="11">
        <v>67276</v>
      </c>
      <c r="R83">
        <f t="shared" si="7"/>
        <v>1</v>
      </c>
      <c r="S83">
        <f t="shared" si="8"/>
        <v>1</v>
      </c>
      <c r="T83">
        <f t="shared" si="9"/>
        <v>39539</v>
      </c>
      <c r="U83" s="10">
        <f t="shared" si="10"/>
        <v>50326</v>
      </c>
      <c r="V83">
        <f t="shared" si="11"/>
        <v>0.5919724828650194</v>
      </c>
      <c r="W83" t="str">
        <f t="shared" si="12"/>
        <v>Bury South</v>
      </c>
      <c r="X83">
        <f t="shared" si="13"/>
        <v>16133</v>
      </c>
      <c r="Z83">
        <v>0</v>
      </c>
      <c r="AA83" s="6">
        <v>81</v>
      </c>
      <c r="AB83" s="7" t="s">
        <v>2222</v>
      </c>
      <c r="AC83" s="92">
        <v>2</v>
      </c>
      <c r="AD83" s="92" t="s">
        <v>1645</v>
      </c>
      <c r="AE83" s="93">
        <v>2</v>
      </c>
      <c r="AF83" s="93">
        <v>2</v>
      </c>
      <c r="AG83" s="94" t="s">
        <v>1670</v>
      </c>
      <c r="AH83" s="95">
        <v>1967</v>
      </c>
      <c r="AI83" s="95" t="s">
        <v>1671</v>
      </c>
      <c r="AJ83" s="95" t="s">
        <v>346</v>
      </c>
      <c r="AK83" s="95" t="s">
        <v>386</v>
      </c>
      <c r="AL83" s="95"/>
      <c r="AM83" s="95" t="s">
        <v>0</v>
      </c>
      <c r="AN83" s="95">
        <v>1997</v>
      </c>
    </row>
    <row r="84" spans="1:40" ht="12.75">
      <c r="A84" s="6">
        <v>82</v>
      </c>
      <c r="B84" s="7" t="s">
        <v>2223</v>
      </c>
      <c r="C84">
        <v>11</v>
      </c>
      <c r="D84" s="6">
        <v>82</v>
      </c>
      <c r="E84" s="7" t="s">
        <v>2223</v>
      </c>
      <c r="F84" s="10">
        <v>22944</v>
      </c>
      <c r="G84" s="10">
        <v>8253</v>
      </c>
      <c r="H84" s="10">
        <v>19755</v>
      </c>
      <c r="I84" s="10">
        <v>0</v>
      </c>
      <c r="J84" s="10">
        <v>1511</v>
      </c>
      <c r="K84" s="10">
        <v>67627</v>
      </c>
      <c r="L84" s="11">
        <v>18444</v>
      </c>
      <c r="M84" s="11">
        <v>6086</v>
      </c>
      <c r="N84" s="11">
        <v>18477</v>
      </c>
      <c r="O84" s="12">
        <v>0</v>
      </c>
      <c r="P84" s="12">
        <v>599</v>
      </c>
      <c r="Q84" s="11">
        <v>69002</v>
      </c>
      <c r="R84">
        <f t="shared" si="7"/>
        <v>0</v>
      </c>
      <c r="S84">
        <f t="shared" si="8"/>
        <v>0</v>
      </c>
      <c r="T84">
        <f t="shared" si="9"/>
        <v>43606</v>
      </c>
      <c r="U84" s="10">
        <f t="shared" si="10"/>
        <v>52463</v>
      </c>
      <c r="V84">
        <f t="shared" si="11"/>
        <v>0.13956794936476632</v>
      </c>
      <c r="W84" t="str">
        <f t="shared" si="12"/>
        <v>Cheadle</v>
      </c>
      <c r="X84">
        <f t="shared" si="13"/>
        <v>25129</v>
      </c>
      <c r="Z84">
        <v>0</v>
      </c>
      <c r="AA84" s="6">
        <v>82</v>
      </c>
      <c r="AB84" s="7" t="s">
        <v>2223</v>
      </c>
      <c r="AC84" s="92">
        <v>2</v>
      </c>
      <c r="AD84" s="92" t="s">
        <v>1645</v>
      </c>
      <c r="AE84" s="93">
        <v>3</v>
      </c>
      <c r="AF84" s="93">
        <v>1</v>
      </c>
      <c r="AG84" s="94" t="s">
        <v>1</v>
      </c>
      <c r="AH84" s="95"/>
      <c r="AI84" s="95" t="s">
        <v>2</v>
      </c>
      <c r="AJ84" s="95" t="s">
        <v>346</v>
      </c>
      <c r="AK84" s="95" t="s">
        <v>408</v>
      </c>
      <c r="AL84" s="95" t="s">
        <v>3</v>
      </c>
      <c r="AM84" s="95" t="s">
        <v>2060</v>
      </c>
      <c r="AN84" s="95">
        <v>2001</v>
      </c>
    </row>
    <row r="85" spans="1:40" ht="12.75">
      <c r="A85" s="6">
        <v>83</v>
      </c>
      <c r="B85" s="7" t="s">
        <v>2224</v>
      </c>
      <c r="C85">
        <v>12</v>
      </c>
      <c r="D85" s="6">
        <v>83</v>
      </c>
      <c r="E85" s="7" t="s">
        <v>2224</v>
      </c>
      <c r="F85" s="10">
        <v>9826</v>
      </c>
      <c r="G85" s="10">
        <v>30137</v>
      </c>
      <c r="H85" s="10">
        <v>6121</v>
      </c>
      <c r="I85" s="10">
        <v>0</v>
      </c>
      <c r="J85" s="10">
        <v>0</v>
      </c>
      <c r="K85" s="10">
        <v>68866</v>
      </c>
      <c r="L85" s="11">
        <v>6583</v>
      </c>
      <c r="M85" s="11">
        <v>21913</v>
      </c>
      <c r="N85" s="11">
        <v>4152</v>
      </c>
      <c r="O85" s="12">
        <v>0</v>
      </c>
      <c r="P85" s="12">
        <v>945</v>
      </c>
      <c r="Q85" s="11">
        <v>69236</v>
      </c>
      <c r="R85">
        <f t="shared" si="7"/>
        <v>1</v>
      </c>
      <c r="S85">
        <f t="shared" si="8"/>
        <v>1</v>
      </c>
      <c r="T85">
        <f t="shared" si="9"/>
        <v>33593</v>
      </c>
      <c r="U85" s="10">
        <f t="shared" si="10"/>
        <v>46084</v>
      </c>
      <c r="V85">
        <f t="shared" si="11"/>
        <v>0.6523085166552556</v>
      </c>
      <c r="W85" t="str">
        <f t="shared" si="12"/>
        <v>Denton and Reddish</v>
      </c>
      <c r="X85">
        <f t="shared" si="13"/>
        <v>11680</v>
      </c>
      <c r="Z85">
        <v>0</v>
      </c>
      <c r="AA85" s="6">
        <v>83</v>
      </c>
      <c r="AB85" s="7" t="s">
        <v>2224</v>
      </c>
      <c r="AC85" s="92">
        <v>2</v>
      </c>
      <c r="AD85" s="92" t="s">
        <v>1645</v>
      </c>
      <c r="AE85" s="93">
        <v>2</v>
      </c>
      <c r="AF85" s="93">
        <v>2</v>
      </c>
      <c r="AG85" s="94" t="s">
        <v>4</v>
      </c>
      <c r="AH85" s="95">
        <v>1939</v>
      </c>
      <c r="AI85" s="95" t="s">
        <v>5</v>
      </c>
      <c r="AJ85" s="95" t="s">
        <v>346</v>
      </c>
      <c r="AK85" s="95" t="s">
        <v>6</v>
      </c>
      <c r="AL85" s="95"/>
      <c r="AM85" s="95" t="s">
        <v>2060</v>
      </c>
      <c r="AN85" s="95">
        <v>1983</v>
      </c>
    </row>
    <row r="86" spans="1:40" ht="12.75">
      <c r="A86" s="6">
        <v>84</v>
      </c>
      <c r="B86" s="7" t="s">
        <v>2225</v>
      </c>
      <c r="C86">
        <v>13</v>
      </c>
      <c r="D86" s="6">
        <v>84</v>
      </c>
      <c r="E86" s="7" t="s">
        <v>2225</v>
      </c>
      <c r="F86" s="10">
        <v>8552</v>
      </c>
      <c r="G86" s="10">
        <v>30468</v>
      </c>
      <c r="H86" s="10">
        <v>4905</v>
      </c>
      <c r="I86" s="10">
        <v>0</v>
      </c>
      <c r="J86" s="10">
        <v>1765</v>
      </c>
      <c r="K86" s="10">
        <v>69645</v>
      </c>
      <c r="L86" s="11">
        <v>6867</v>
      </c>
      <c r="M86" s="11">
        <v>21395</v>
      </c>
      <c r="N86" s="11">
        <v>4920</v>
      </c>
      <c r="O86" s="12">
        <v>0</v>
      </c>
      <c r="P86" s="12">
        <v>0</v>
      </c>
      <c r="Q86" s="11">
        <v>68764</v>
      </c>
      <c r="R86">
        <f t="shared" si="7"/>
        <v>1</v>
      </c>
      <c r="S86">
        <f t="shared" si="8"/>
        <v>1</v>
      </c>
      <c r="T86">
        <f t="shared" si="9"/>
        <v>33182</v>
      </c>
      <c r="U86" s="10">
        <f t="shared" si="10"/>
        <v>45690</v>
      </c>
      <c r="V86">
        <f t="shared" si="11"/>
        <v>0.6447772888915677</v>
      </c>
      <c r="W86" t="str">
        <f t="shared" si="12"/>
        <v>Eccles</v>
      </c>
      <c r="X86">
        <f t="shared" si="13"/>
        <v>11787</v>
      </c>
      <c r="Z86">
        <v>1</v>
      </c>
      <c r="AA86" s="6">
        <v>84</v>
      </c>
      <c r="AB86" s="7" t="s">
        <v>2225</v>
      </c>
      <c r="AC86" s="92">
        <v>2</v>
      </c>
      <c r="AD86" s="92" t="s">
        <v>1645</v>
      </c>
      <c r="AE86" s="93">
        <v>2</v>
      </c>
      <c r="AF86" s="93">
        <v>2</v>
      </c>
      <c r="AG86" s="94" t="s">
        <v>7</v>
      </c>
      <c r="AH86" s="95">
        <v>1950</v>
      </c>
      <c r="AI86" s="95" t="s">
        <v>8</v>
      </c>
      <c r="AJ86" s="95" t="s">
        <v>362</v>
      </c>
      <c r="AK86" s="95" t="s">
        <v>9</v>
      </c>
      <c r="AL86" s="95" t="s">
        <v>10</v>
      </c>
      <c r="AM86" s="95" t="s">
        <v>11</v>
      </c>
      <c r="AN86" s="95">
        <v>1997</v>
      </c>
    </row>
    <row r="87" spans="1:40" ht="12.75">
      <c r="A87" s="6">
        <v>85</v>
      </c>
      <c r="B87" s="7" t="s">
        <v>2226</v>
      </c>
      <c r="C87">
        <v>11</v>
      </c>
      <c r="D87" s="6">
        <v>85</v>
      </c>
      <c r="E87" s="7" t="s">
        <v>2226</v>
      </c>
      <c r="F87" s="10">
        <v>15069</v>
      </c>
      <c r="G87" s="10">
        <v>5882</v>
      </c>
      <c r="H87" s="10">
        <v>26883</v>
      </c>
      <c r="I87" s="10">
        <v>0</v>
      </c>
      <c r="J87" s="10">
        <v>1506</v>
      </c>
      <c r="K87" s="10">
        <v>63694</v>
      </c>
      <c r="L87" s="11">
        <v>11585</v>
      </c>
      <c r="M87" s="11">
        <v>6230</v>
      </c>
      <c r="N87" s="11">
        <v>20020</v>
      </c>
      <c r="O87" s="12">
        <v>0</v>
      </c>
      <c r="P87" s="12">
        <v>643</v>
      </c>
      <c r="Q87" s="11">
        <v>65107</v>
      </c>
      <c r="R87">
        <f t="shared" si="7"/>
        <v>0</v>
      </c>
      <c r="S87">
        <f t="shared" si="8"/>
        <v>0</v>
      </c>
      <c r="T87">
        <f t="shared" si="9"/>
        <v>38478</v>
      </c>
      <c r="U87" s="10">
        <f t="shared" si="10"/>
        <v>49340</v>
      </c>
      <c r="V87">
        <f t="shared" si="11"/>
        <v>0.1619107022194501</v>
      </c>
      <c r="W87" t="str">
        <f t="shared" si="12"/>
        <v>Hazel Grove</v>
      </c>
      <c r="X87">
        <f t="shared" si="13"/>
        <v>18458</v>
      </c>
      <c r="Z87">
        <v>0</v>
      </c>
      <c r="AA87" s="6">
        <v>85</v>
      </c>
      <c r="AB87" s="7" t="s">
        <v>2226</v>
      </c>
      <c r="AC87" s="92">
        <v>2</v>
      </c>
      <c r="AD87" s="92" t="s">
        <v>1645</v>
      </c>
      <c r="AE87" s="93">
        <v>3</v>
      </c>
      <c r="AF87" s="93">
        <v>3</v>
      </c>
      <c r="AG87" s="94" t="s">
        <v>12</v>
      </c>
      <c r="AH87" s="95">
        <v>1942</v>
      </c>
      <c r="AI87" s="95" t="s">
        <v>13</v>
      </c>
      <c r="AJ87" s="95" t="s">
        <v>346</v>
      </c>
      <c r="AK87" s="95" t="s">
        <v>14</v>
      </c>
      <c r="AL87" s="95"/>
      <c r="AM87" s="95" t="s">
        <v>15</v>
      </c>
      <c r="AN87" s="95">
        <v>1997</v>
      </c>
    </row>
    <row r="88" spans="1:40" ht="12.75">
      <c r="A88" s="6">
        <v>86</v>
      </c>
      <c r="B88" s="7" t="s">
        <v>2227</v>
      </c>
      <c r="C88">
        <v>12</v>
      </c>
      <c r="D88" s="6">
        <v>86</v>
      </c>
      <c r="E88" s="7" t="s">
        <v>2227</v>
      </c>
      <c r="F88" s="10">
        <v>11637</v>
      </c>
      <c r="G88" s="10">
        <v>29179</v>
      </c>
      <c r="H88" s="10">
        <v>7908</v>
      </c>
      <c r="I88" s="10">
        <v>0</v>
      </c>
      <c r="J88" s="10">
        <v>1826</v>
      </c>
      <c r="K88" s="10">
        <v>73898</v>
      </c>
      <c r="L88" s="11">
        <v>10707</v>
      </c>
      <c r="M88" s="11">
        <v>22377</v>
      </c>
      <c r="N88" s="11">
        <v>4329</v>
      </c>
      <c r="O88" s="12">
        <v>0</v>
      </c>
      <c r="P88" s="12">
        <v>1366</v>
      </c>
      <c r="Q88" s="11">
        <v>73005</v>
      </c>
      <c r="R88">
        <f t="shared" si="7"/>
        <v>1</v>
      </c>
      <c r="S88">
        <f t="shared" si="8"/>
        <v>1</v>
      </c>
      <c r="T88">
        <f t="shared" si="9"/>
        <v>38779</v>
      </c>
      <c r="U88" s="10">
        <f t="shared" si="10"/>
        <v>50550</v>
      </c>
      <c r="V88">
        <f t="shared" si="11"/>
        <v>0.5770391191108589</v>
      </c>
      <c r="W88" t="str">
        <f t="shared" si="12"/>
        <v>Heywood and Middleton</v>
      </c>
      <c r="X88">
        <f t="shared" si="13"/>
        <v>16402</v>
      </c>
      <c r="Z88">
        <v>0</v>
      </c>
      <c r="AA88" s="6">
        <v>86</v>
      </c>
      <c r="AB88" s="7" t="s">
        <v>2227</v>
      </c>
      <c r="AC88" s="92">
        <v>2</v>
      </c>
      <c r="AD88" s="92" t="s">
        <v>1645</v>
      </c>
      <c r="AE88" s="93">
        <v>2</v>
      </c>
      <c r="AF88" s="93">
        <v>2</v>
      </c>
      <c r="AG88" s="94" t="s">
        <v>16</v>
      </c>
      <c r="AH88" s="95">
        <v>1941</v>
      </c>
      <c r="AI88" s="95" t="s">
        <v>17</v>
      </c>
      <c r="AJ88" s="95" t="s">
        <v>346</v>
      </c>
      <c r="AK88" s="95" t="s">
        <v>18</v>
      </c>
      <c r="AL88" s="95"/>
      <c r="AM88" s="95" t="s">
        <v>19</v>
      </c>
      <c r="AN88" s="95">
        <v>1997</v>
      </c>
    </row>
    <row r="89" spans="1:40" ht="12.75">
      <c r="A89" s="6">
        <v>87</v>
      </c>
      <c r="B89" s="7" t="s">
        <v>2228</v>
      </c>
      <c r="C89">
        <v>14</v>
      </c>
      <c r="D89" s="6">
        <v>87</v>
      </c>
      <c r="E89" s="7" t="s">
        <v>2228</v>
      </c>
      <c r="F89" s="10">
        <v>7156</v>
      </c>
      <c r="G89" s="10">
        <v>31652</v>
      </c>
      <c r="H89" s="10">
        <v>5163</v>
      </c>
      <c r="I89" s="10">
        <v>0</v>
      </c>
      <c r="J89" s="10">
        <v>1949</v>
      </c>
      <c r="K89" s="10">
        <v>69908</v>
      </c>
      <c r="L89" s="11">
        <v>6421</v>
      </c>
      <c r="M89" s="11">
        <v>22783</v>
      </c>
      <c r="N89" s="11">
        <v>4524</v>
      </c>
      <c r="O89" s="12">
        <v>0</v>
      </c>
      <c r="P89" s="12">
        <v>1570</v>
      </c>
      <c r="Q89" s="11">
        <v>71054</v>
      </c>
      <c r="R89">
        <f t="shared" si="7"/>
        <v>1</v>
      </c>
      <c r="S89">
        <f t="shared" si="8"/>
        <v>1</v>
      </c>
      <c r="T89">
        <f t="shared" si="9"/>
        <v>35298</v>
      </c>
      <c r="U89" s="10">
        <f t="shared" si="10"/>
        <v>45920</v>
      </c>
      <c r="V89">
        <f t="shared" si="11"/>
        <v>0.6454473341265794</v>
      </c>
      <c r="W89" t="str">
        <f t="shared" si="12"/>
        <v>Leigh</v>
      </c>
      <c r="X89">
        <f t="shared" si="13"/>
        <v>12515</v>
      </c>
      <c r="Z89">
        <v>0</v>
      </c>
      <c r="AA89" s="6">
        <v>87</v>
      </c>
      <c r="AB89" s="7" t="s">
        <v>2228</v>
      </c>
      <c r="AC89" s="92">
        <v>2</v>
      </c>
      <c r="AD89" s="92" t="s">
        <v>1645</v>
      </c>
      <c r="AE89" s="93">
        <v>2</v>
      </c>
      <c r="AF89" s="93">
        <v>2</v>
      </c>
      <c r="AG89" s="94" t="s">
        <v>20</v>
      </c>
      <c r="AH89" s="95"/>
      <c r="AI89" s="95" t="s">
        <v>21</v>
      </c>
      <c r="AJ89" s="95" t="s">
        <v>346</v>
      </c>
      <c r="AK89" s="95" t="s">
        <v>22</v>
      </c>
      <c r="AL89" s="95"/>
      <c r="AM89" s="95" t="s">
        <v>431</v>
      </c>
      <c r="AN89" s="95">
        <v>2001</v>
      </c>
    </row>
    <row r="90" spans="1:40" ht="12.75">
      <c r="A90" s="6">
        <v>88</v>
      </c>
      <c r="B90" s="7" t="s">
        <v>2229</v>
      </c>
      <c r="C90">
        <v>14</v>
      </c>
      <c r="D90" s="6">
        <v>88</v>
      </c>
      <c r="E90" s="7" t="s">
        <v>2229</v>
      </c>
      <c r="F90" s="10">
        <v>6942</v>
      </c>
      <c r="G90" s="10">
        <v>33119</v>
      </c>
      <c r="H90" s="10">
        <v>3743</v>
      </c>
      <c r="I90" s="10">
        <v>0</v>
      </c>
      <c r="J90" s="10">
        <v>1210</v>
      </c>
      <c r="K90" s="10">
        <v>67358</v>
      </c>
      <c r="L90" s="11">
        <v>6129</v>
      </c>
      <c r="M90" s="11">
        <v>23879</v>
      </c>
      <c r="N90" s="11">
        <v>3990</v>
      </c>
      <c r="O90" s="12">
        <v>0</v>
      </c>
      <c r="P90" s="12">
        <v>858</v>
      </c>
      <c r="Q90" s="11">
        <v>68457</v>
      </c>
      <c r="R90">
        <f t="shared" si="7"/>
        <v>1</v>
      </c>
      <c r="S90">
        <f t="shared" si="8"/>
        <v>1</v>
      </c>
      <c r="T90">
        <f t="shared" si="9"/>
        <v>34856</v>
      </c>
      <c r="U90" s="10">
        <f t="shared" si="10"/>
        <v>45014</v>
      </c>
      <c r="V90">
        <f t="shared" si="11"/>
        <v>0.6850757401882029</v>
      </c>
      <c r="W90" t="str">
        <f t="shared" si="12"/>
        <v>Makerfield</v>
      </c>
      <c r="X90">
        <f t="shared" si="13"/>
        <v>10977</v>
      </c>
      <c r="Z90">
        <v>0</v>
      </c>
      <c r="AA90" s="6">
        <v>88</v>
      </c>
      <c r="AB90" s="7" t="s">
        <v>2229</v>
      </c>
      <c r="AC90" s="92">
        <v>2</v>
      </c>
      <c r="AD90" s="92" t="s">
        <v>1645</v>
      </c>
      <c r="AE90" s="93">
        <v>2</v>
      </c>
      <c r="AF90" s="93">
        <v>2</v>
      </c>
      <c r="AG90" s="94" t="s">
        <v>23</v>
      </c>
      <c r="AH90" s="95">
        <v>1951</v>
      </c>
      <c r="AI90" s="95" t="s">
        <v>24</v>
      </c>
      <c r="AJ90" s="95" t="s">
        <v>346</v>
      </c>
      <c r="AK90" s="95" t="s">
        <v>25</v>
      </c>
      <c r="AL90" s="95"/>
      <c r="AM90" s="95" t="s">
        <v>26</v>
      </c>
      <c r="AN90" s="95">
        <v>1987</v>
      </c>
    </row>
    <row r="91" spans="1:40" ht="12.75">
      <c r="A91" s="6">
        <v>89</v>
      </c>
      <c r="B91" s="7" t="s">
        <v>2230</v>
      </c>
      <c r="C91">
        <v>11</v>
      </c>
      <c r="D91" s="6">
        <v>89</v>
      </c>
      <c r="E91" s="7" t="s">
        <v>2230</v>
      </c>
      <c r="F91" s="10">
        <v>5454</v>
      </c>
      <c r="G91" s="10">
        <v>25042</v>
      </c>
      <c r="H91" s="10">
        <v>3937</v>
      </c>
      <c r="I91" s="10">
        <v>0</v>
      </c>
      <c r="J91" s="10">
        <v>1323</v>
      </c>
      <c r="K91" s="10">
        <v>62227</v>
      </c>
      <c r="L91" s="11">
        <v>3821</v>
      </c>
      <c r="M91" s="11">
        <v>18285</v>
      </c>
      <c r="N91" s="11">
        <v>3015</v>
      </c>
      <c r="O91" s="12">
        <v>0</v>
      </c>
      <c r="P91" s="12">
        <v>1402</v>
      </c>
      <c r="Q91" s="11">
        <v>59111</v>
      </c>
      <c r="R91">
        <f t="shared" si="7"/>
        <v>1</v>
      </c>
      <c r="S91">
        <f t="shared" si="8"/>
        <v>1</v>
      </c>
      <c r="T91">
        <f t="shared" si="9"/>
        <v>26523</v>
      </c>
      <c r="U91" s="10">
        <f t="shared" si="10"/>
        <v>35756</v>
      </c>
      <c r="V91">
        <f t="shared" si="11"/>
        <v>0.6894016513969008</v>
      </c>
      <c r="W91" t="str">
        <f t="shared" si="12"/>
        <v>Manchester, Blackley</v>
      </c>
      <c r="X91">
        <f t="shared" si="13"/>
        <v>8238</v>
      </c>
      <c r="Z91">
        <v>1</v>
      </c>
      <c r="AA91" s="6">
        <v>89</v>
      </c>
      <c r="AB91" s="7" t="s">
        <v>2230</v>
      </c>
      <c r="AC91" s="92">
        <v>2</v>
      </c>
      <c r="AD91" s="92" t="s">
        <v>1645</v>
      </c>
      <c r="AE91" s="93">
        <v>2</v>
      </c>
      <c r="AF91" s="93">
        <v>2</v>
      </c>
      <c r="AG91" s="94" t="s">
        <v>27</v>
      </c>
      <c r="AH91" s="95">
        <v>1950</v>
      </c>
      <c r="AI91" s="95" t="s">
        <v>28</v>
      </c>
      <c r="AJ91" s="95" t="s">
        <v>362</v>
      </c>
      <c r="AK91" s="95" t="s">
        <v>1709</v>
      </c>
      <c r="AL91" s="95"/>
      <c r="AM91" s="95" t="s">
        <v>29</v>
      </c>
      <c r="AN91" s="95">
        <v>1997</v>
      </c>
    </row>
    <row r="92" spans="1:40" ht="12.75">
      <c r="A92" s="6">
        <v>90</v>
      </c>
      <c r="B92" s="7" t="s">
        <v>2231</v>
      </c>
      <c r="C92">
        <v>11</v>
      </c>
      <c r="D92" s="6">
        <v>90</v>
      </c>
      <c r="E92" s="7" t="s">
        <v>2231</v>
      </c>
      <c r="F92" s="10">
        <v>3964</v>
      </c>
      <c r="G92" s="10">
        <v>23803</v>
      </c>
      <c r="H92" s="10">
        <v>4121</v>
      </c>
      <c r="I92" s="10">
        <v>0</v>
      </c>
      <c r="J92" s="10">
        <v>1649</v>
      </c>
      <c r="K92" s="10">
        <v>63185</v>
      </c>
      <c r="L92" s="11">
        <v>2328</v>
      </c>
      <c r="M92" s="11">
        <v>17812</v>
      </c>
      <c r="N92" s="11">
        <v>4070</v>
      </c>
      <c r="O92" s="12">
        <v>0</v>
      </c>
      <c r="P92" s="12">
        <v>1718</v>
      </c>
      <c r="Q92" s="11">
        <v>66268</v>
      </c>
      <c r="R92">
        <f t="shared" si="7"/>
        <v>1</v>
      </c>
      <c r="S92">
        <f t="shared" si="8"/>
        <v>1</v>
      </c>
      <c r="T92">
        <f t="shared" si="9"/>
        <v>25928</v>
      </c>
      <c r="U92" s="10">
        <f t="shared" si="10"/>
        <v>33537</v>
      </c>
      <c r="V92">
        <f t="shared" si="11"/>
        <v>0.6869793273680963</v>
      </c>
      <c r="W92" t="str">
        <f t="shared" si="12"/>
        <v>Manchester Central</v>
      </c>
      <c r="X92">
        <f t="shared" si="13"/>
        <v>8116</v>
      </c>
      <c r="Z92">
        <v>0</v>
      </c>
      <c r="AA92" s="6">
        <v>90</v>
      </c>
      <c r="AB92" s="7" t="s">
        <v>2231</v>
      </c>
      <c r="AC92" s="92">
        <v>2</v>
      </c>
      <c r="AD92" s="92" t="s">
        <v>1645</v>
      </c>
      <c r="AE92" s="93">
        <v>2</v>
      </c>
      <c r="AF92" s="93">
        <v>2</v>
      </c>
      <c r="AG92" s="94" t="s">
        <v>30</v>
      </c>
      <c r="AH92" s="95">
        <v>1950</v>
      </c>
      <c r="AI92" s="95" t="s">
        <v>31</v>
      </c>
      <c r="AJ92" s="95" t="s">
        <v>346</v>
      </c>
      <c r="AK92" s="95" t="s">
        <v>32</v>
      </c>
      <c r="AL92" s="95"/>
      <c r="AM92" s="95" t="s">
        <v>2088</v>
      </c>
      <c r="AN92" s="95">
        <v>1983</v>
      </c>
    </row>
    <row r="93" spans="1:40" ht="12.75">
      <c r="A93" s="6">
        <v>91</v>
      </c>
      <c r="B93" s="7" t="s">
        <v>2232</v>
      </c>
      <c r="C93">
        <v>11</v>
      </c>
      <c r="D93" s="6">
        <v>91</v>
      </c>
      <c r="E93" s="7" t="s">
        <v>2232</v>
      </c>
      <c r="F93" s="10">
        <v>4249</v>
      </c>
      <c r="G93" s="10">
        <v>23704</v>
      </c>
      <c r="H93" s="10">
        <v>6362</v>
      </c>
      <c r="I93" s="10">
        <v>0</v>
      </c>
      <c r="J93" s="10">
        <v>1996</v>
      </c>
      <c r="K93" s="10">
        <v>64349</v>
      </c>
      <c r="L93" s="11">
        <v>2705</v>
      </c>
      <c r="M93" s="11">
        <v>17099</v>
      </c>
      <c r="N93" s="11">
        <v>5795</v>
      </c>
      <c r="O93" s="12">
        <v>0</v>
      </c>
      <c r="P93" s="12">
        <v>1630</v>
      </c>
      <c r="Q93" s="11">
        <v>63834</v>
      </c>
      <c r="R93">
        <f t="shared" si="7"/>
        <v>1</v>
      </c>
      <c r="S93">
        <f t="shared" si="8"/>
        <v>1</v>
      </c>
      <c r="T93">
        <f t="shared" si="9"/>
        <v>27229</v>
      </c>
      <c r="U93" s="10">
        <f t="shared" si="10"/>
        <v>36311</v>
      </c>
      <c r="V93">
        <f t="shared" si="11"/>
        <v>0.6279701788534283</v>
      </c>
      <c r="W93" t="str">
        <f t="shared" si="12"/>
        <v>Manchester, Gorton</v>
      </c>
      <c r="X93">
        <f t="shared" si="13"/>
        <v>10130</v>
      </c>
      <c r="Z93">
        <v>0</v>
      </c>
      <c r="AA93" s="6">
        <v>91</v>
      </c>
      <c r="AB93" s="7" t="s">
        <v>2232</v>
      </c>
      <c r="AC93" s="92">
        <v>2</v>
      </c>
      <c r="AD93" s="92" t="s">
        <v>1645</v>
      </c>
      <c r="AE93" s="93">
        <v>2</v>
      </c>
      <c r="AF93" s="93">
        <v>2</v>
      </c>
      <c r="AG93" s="94" t="s">
        <v>33</v>
      </c>
      <c r="AH93" s="95">
        <v>1930</v>
      </c>
      <c r="AI93" s="95" t="s">
        <v>34</v>
      </c>
      <c r="AJ93" s="95" t="s">
        <v>346</v>
      </c>
      <c r="AK93" s="95" t="s">
        <v>1664</v>
      </c>
      <c r="AL93" s="95"/>
      <c r="AM93" s="95" t="s">
        <v>2097</v>
      </c>
      <c r="AN93" s="95">
        <v>1983</v>
      </c>
    </row>
    <row r="94" spans="1:40" ht="12.75">
      <c r="A94" s="6">
        <v>92</v>
      </c>
      <c r="B94" s="7" t="s">
        <v>2233</v>
      </c>
      <c r="C94">
        <v>11</v>
      </c>
      <c r="D94" s="6">
        <v>92</v>
      </c>
      <c r="E94" s="7" t="s">
        <v>2233</v>
      </c>
      <c r="F94" s="10">
        <v>8522</v>
      </c>
      <c r="G94" s="10">
        <v>27103</v>
      </c>
      <c r="H94" s="10">
        <v>6000</v>
      </c>
      <c r="I94" s="10">
        <v>0</v>
      </c>
      <c r="J94" s="10">
        <v>2402</v>
      </c>
      <c r="K94" s="10">
        <v>66116</v>
      </c>
      <c r="L94" s="11">
        <v>5349</v>
      </c>
      <c r="M94" s="11">
        <v>19239</v>
      </c>
      <c r="N94" s="11">
        <v>7715</v>
      </c>
      <c r="O94" s="12">
        <v>0</v>
      </c>
      <c r="P94" s="12">
        <v>2747</v>
      </c>
      <c r="Q94" s="11">
        <v>67480</v>
      </c>
      <c r="R94">
        <f t="shared" si="7"/>
        <v>1</v>
      </c>
      <c r="S94">
        <f t="shared" si="8"/>
        <v>1</v>
      </c>
      <c r="T94">
        <f t="shared" si="9"/>
        <v>35050</v>
      </c>
      <c r="U94" s="10">
        <f t="shared" si="10"/>
        <v>44027</v>
      </c>
      <c r="V94">
        <f t="shared" si="11"/>
        <v>0.5489015691868759</v>
      </c>
      <c r="W94" t="str">
        <f t="shared" si="12"/>
        <v>Manchester, Withington</v>
      </c>
      <c r="X94">
        <f t="shared" si="13"/>
        <v>15811</v>
      </c>
      <c r="Z94">
        <v>0</v>
      </c>
      <c r="AA94" s="6">
        <v>92</v>
      </c>
      <c r="AB94" s="7" t="s">
        <v>2233</v>
      </c>
      <c r="AC94" s="92">
        <v>2</v>
      </c>
      <c r="AD94" s="92" t="s">
        <v>1645</v>
      </c>
      <c r="AE94" s="93">
        <v>2</v>
      </c>
      <c r="AF94" s="93">
        <v>2</v>
      </c>
      <c r="AG94" s="94" t="s">
        <v>35</v>
      </c>
      <c r="AH94" s="95">
        <v>1950</v>
      </c>
      <c r="AI94" s="95" t="s">
        <v>36</v>
      </c>
      <c r="AJ94" s="95" t="s">
        <v>346</v>
      </c>
      <c r="AK94" s="95" t="s">
        <v>363</v>
      </c>
      <c r="AL94" s="95"/>
      <c r="AM94" s="95" t="s">
        <v>37</v>
      </c>
      <c r="AN94" s="95">
        <v>1987</v>
      </c>
    </row>
    <row r="95" spans="1:40" ht="12.75">
      <c r="A95" s="6">
        <v>93</v>
      </c>
      <c r="B95" s="7" t="s">
        <v>2234</v>
      </c>
      <c r="C95">
        <v>12</v>
      </c>
      <c r="D95" s="6">
        <v>93</v>
      </c>
      <c r="E95" s="7" t="s">
        <v>2234</v>
      </c>
      <c r="F95" s="10">
        <v>10666</v>
      </c>
      <c r="G95" s="10">
        <v>22546</v>
      </c>
      <c r="H95" s="10">
        <v>19157</v>
      </c>
      <c r="I95" s="10">
        <v>0</v>
      </c>
      <c r="J95" s="10">
        <v>1732</v>
      </c>
      <c r="K95" s="10">
        <v>73189</v>
      </c>
      <c r="L95" s="11">
        <v>7304</v>
      </c>
      <c r="M95" s="11">
        <v>17537</v>
      </c>
      <c r="N95" s="11">
        <v>14811</v>
      </c>
      <c r="O95" s="12">
        <v>0</v>
      </c>
      <c r="P95" s="12">
        <v>5768</v>
      </c>
      <c r="Q95" s="11">
        <v>74511</v>
      </c>
      <c r="R95">
        <f t="shared" si="7"/>
        <v>1</v>
      </c>
      <c r="S95">
        <f t="shared" si="8"/>
        <v>1</v>
      </c>
      <c r="T95">
        <f t="shared" si="9"/>
        <v>45420</v>
      </c>
      <c r="U95" s="10">
        <f t="shared" si="10"/>
        <v>54101</v>
      </c>
      <c r="V95">
        <f t="shared" si="11"/>
        <v>0.3861074416556583</v>
      </c>
      <c r="W95" t="str">
        <f t="shared" si="12"/>
        <v>Oldham East and Saddleworth</v>
      </c>
      <c r="X95">
        <f t="shared" si="13"/>
        <v>27883</v>
      </c>
      <c r="Z95">
        <v>0</v>
      </c>
      <c r="AA95" s="6">
        <v>93</v>
      </c>
      <c r="AB95" s="7" t="s">
        <v>2234</v>
      </c>
      <c r="AC95" s="92">
        <v>2</v>
      </c>
      <c r="AD95" s="92" t="s">
        <v>1645</v>
      </c>
      <c r="AE95" s="93">
        <v>2</v>
      </c>
      <c r="AF95" s="93">
        <v>2</v>
      </c>
      <c r="AG95" s="94" t="s">
        <v>38</v>
      </c>
      <c r="AH95" s="95">
        <v>1959</v>
      </c>
      <c r="AI95" s="95" t="s">
        <v>39</v>
      </c>
      <c r="AJ95" s="95" t="s">
        <v>346</v>
      </c>
      <c r="AK95" s="95" t="s">
        <v>408</v>
      </c>
      <c r="AL95" s="95"/>
      <c r="AM95" s="95" t="s">
        <v>40</v>
      </c>
      <c r="AN95" s="95">
        <v>1997</v>
      </c>
    </row>
    <row r="96" spans="1:40" ht="12.75">
      <c r="A96" s="6">
        <v>94</v>
      </c>
      <c r="B96" s="7" t="s">
        <v>2235</v>
      </c>
      <c r="C96">
        <v>12</v>
      </c>
      <c r="D96" s="6">
        <v>94</v>
      </c>
      <c r="E96" s="7" t="s">
        <v>2235</v>
      </c>
      <c r="F96" s="10">
        <v>10693</v>
      </c>
      <c r="G96" s="10">
        <v>26894</v>
      </c>
      <c r="H96" s="10">
        <v>5434</v>
      </c>
      <c r="I96" s="10">
        <v>0</v>
      </c>
      <c r="J96" s="10">
        <v>2717</v>
      </c>
      <c r="K96" s="10">
        <v>69203</v>
      </c>
      <c r="L96" s="11">
        <v>7076</v>
      </c>
      <c r="M96" s="11">
        <v>20441</v>
      </c>
      <c r="N96" s="11">
        <v>4975</v>
      </c>
      <c r="O96" s="12">
        <v>0</v>
      </c>
      <c r="P96" s="12">
        <v>7470</v>
      </c>
      <c r="Q96" s="11">
        <v>69409</v>
      </c>
      <c r="R96">
        <f t="shared" si="7"/>
        <v>1</v>
      </c>
      <c r="S96">
        <f t="shared" si="8"/>
        <v>1</v>
      </c>
      <c r="T96">
        <f t="shared" si="9"/>
        <v>39962</v>
      </c>
      <c r="U96" s="10">
        <f t="shared" si="10"/>
        <v>45738</v>
      </c>
      <c r="V96">
        <f t="shared" si="11"/>
        <v>0.5115109353886191</v>
      </c>
      <c r="W96" t="str">
        <f t="shared" si="12"/>
        <v>Oldham West and Royton</v>
      </c>
      <c r="X96">
        <f t="shared" si="13"/>
        <v>19521</v>
      </c>
      <c r="Z96">
        <v>0</v>
      </c>
      <c r="AA96" s="6">
        <v>94</v>
      </c>
      <c r="AB96" s="7" t="s">
        <v>2235</v>
      </c>
      <c r="AC96" s="92">
        <v>2</v>
      </c>
      <c r="AD96" s="92" t="s">
        <v>1645</v>
      </c>
      <c r="AE96" s="93">
        <v>2</v>
      </c>
      <c r="AF96" s="93">
        <v>2</v>
      </c>
      <c r="AG96" s="94" t="s">
        <v>41</v>
      </c>
      <c r="AH96" s="95">
        <v>1939</v>
      </c>
      <c r="AI96" s="95" t="s">
        <v>42</v>
      </c>
      <c r="AJ96" s="95" t="s">
        <v>346</v>
      </c>
      <c r="AK96" s="95" t="s">
        <v>43</v>
      </c>
      <c r="AL96" s="95"/>
      <c r="AM96" s="95" t="s">
        <v>2088</v>
      </c>
      <c r="AN96" s="95">
        <v>1997</v>
      </c>
    </row>
    <row r="97" spans="1:40" ht="12.75">
      <c r="A97" s="6">
        <v>95</v>
      </c>
      <c r="B97" s="7" t="s">
        <v>2236</v>
      </c>
      <c r="C97">
        <v>12</v>
      </c>
      <c r="D97" s="6">
        <v>95</v>
      </c>
      <c r="E97" s="7" t="s">
        <v>2236</v>
      </c>
      <c r="F97" s="10">
        <v>4237</v>
      </c>
      <c r="G97" s="10">
        <v>23758</v>
      </c>
      <c r="H97" s="10">
        <v>19213</v>
      </c>
      <c r="I97" s="10">
        <v>0</v>
      </c>
      <c r="J97" s="10">
        <v>874</v>
      </c>
      <c r="K97" s="10">
        <v>68529</v>
      </c>
      <c r="L97" s="11">
        <v>5274</v>
      </c>
      <c r="M97" s="11">
        <v>19406</v>
      </c>
      <c r="N97" s="11">
        <v>13751</v>
      </c>
      <c r="O97" s="12">
        <v>0</v>
      </c>
      <c r="P97" s="12">
        <v>981</v>
      </c>
      <c r="Q97" s="11">
        <v>69506</v>
      </c>
      <c r="R97">
        <f t="shared" si="7"/>
        <v>1</v>
      </c>
      <c r="S97">
        <f t="shared" si="8"/>
        <v>1</v>
      </c>
      <c r="T97">
        <f t="shared" si="9"/>
        <v>39412</v>
      </c>
      <c r="U97" s="10">
        <f t="shared" si="10"/>
        <v>48082</v>
      </c>
      <c r="V97">
        <f t="shared" si="11"/>
        <v>0.4923881051456409</v>
      </c>
      <c r="W97" t="str">
        <f t="shared" si="12"/>
        <v>Rochdale</v>
      </c>
      <c r="X97">
        <f t="shared" si="13"/>
        <v>20006</v>
      </c>
      <c r="Z97">
        <v>1</v>
      </c>
      <c r="AA97" s="6">
        <v>95</v>
      </c>
      <c r="AB97" s="7" t="s">
        <v>2236</v>
      </c>
      <c r="AC97" s="92">
        <v>2</v>
      </c>
      <c r="AD97" s="92" t="s">
        <v>1645</v>
      </c>
      <c r="AE97" s="93">
        <v>2</v>
      </c>
      <c r="AF97" s="93">
        <v>2</v>
      </c>
      <c r="AG97" s="94" t="s">
        <v>44</v>
      </c>
      <c r="AH97" s="95">
        <v>1967</v>
      </c>
      <c r="AI97" s="95" t="s">
        <v>45</v>
      </c>
      <c r="AJ97" s="95" t="s">
        <v>362</v>
      </c>
      <c r="AK97" s="95" t="s">
        <v>46</v>
      </c>
      <c r="AL97" s="95"/>
      <c r="AM97" s="95" t="s">
        <v>47</v>
      </c>
      <c r="AN97" s="95">
        <v>1997</v>
      </c>
    </row>
    <row r="98" spans="1:40" ht="12.75">
      <c r="A98" s="6">
        <v>96</v>
      </c>
      <c r="B98" s="7" t="s">
        <v>2237</v>
      </c>
      <c r="C98">
        <v>13</v>
      </c>
      <c r="D98" s="6">
        <v>96</v>
      </c>
      <c r="E98" s="7" t="s">
        <v>2237</v>
      </c>
      <c r="F98" s="10">
        <v>5779</v>
      </c>
      <c r="G98" s="10">
        <v>22848</v>
      </c>
      <c r="H98" s="10">
        <v>3407</v>
      </c>
      <c r="I98" s="10">
        <v>0</v>
      </c>
      <c r="J98" s="10">
        <v>1088</v>
      </c>
      <c r="K98" s="10">
        <v>58610</v>
      </c>
      <c r="L98" s="11">
        <v>3446</v>
      </c>
      <c r="M98" s="11">
        <v>14649</v>
      </c>
      <c r="N98" s="11">
        <v>3637</v>
      </c>
      <c r="O98" s="12">
        <v>0</v>
      </c>
      <c r="P98" s="12">
        <v>782</v>
      </c>
      <c r="Q98" s="11">
        <v>54152</v>
      </c>
      <c r="R98">
        <f t="shared" si="7"/>
        <v>1</v>
      </c>
      <c r="S98">
        <f t="shared" si="8"/>
        <v>1</v>
      </c>
      <c r="T98">
        <f t="shared" si="9"/>
        <v>22514</v>
      </c>
      <c r="U98" s="10">
        <f t="shared" si="10"/>
        <v>33122</v>
      </c>
      <c r="V98">
        <f t="shared" si="11"/>
        <v>0.6506618104290663</v>
      </c>
      <c r="W98" t="str">
        <f t="shared" si="12"/>
        <v>Salford</v>
      </c>
      <c r="X98">
        <f t="shared" si="13"/>
        <v>7865</v>
      </c>
      <c r="Z98">
        <v>0</v>
      </c>
      <c r="AA98" s="6">
        <v>96</v>
      </c>
      <c r="AB98" s="7" t="s">
        <v>2237</v>
      </c>
      <c r="AC98" s="92">
        <v>2</v>
      </c>
      <c r="AD98" s="92" t="s">
        <v>1645</v>
      </c>
      <c r="AE98" s="93">
        <v>2</v>
      </c>
      <c r="AF98" s="93">
        <v>2</v>
      </c>
      <c r="AG98" s="94" t="s">
        <v>48</v>
      </c>
      <c r="AH98" s="95">
        <v>1956</v>
      </c>
      <c r="AI98" s="95" t="s">
        <v>49</v>
      </c>
      <c r="AJ98" s="95" t="s">
        <v>346</v>
      </c>
      <c r="AK98" s="95" t="s">
        <v>50</v>
      </c>
      <c r="AL98" s="95"/>
      <c r="AM98" s="95" t="s">
        <v>396</v>
      </c>
      <c r="AN98" s="95">
        <v>1997</v>
      </c>
    </row>
    <row r="99" spans="1:40" ht="12.75">
      <c r="A99" s="6">
        <v>97</v>
      </c>
      <c r="B99" s="7" t="s">
        <v>2238</v>
      </c>
      <c r="C99">
        <v>12</v>
      </c>
      <c r="D99" s="6">
        <v>97</v>
      </c>
      <c r="E99" s="7" t="s">
        <v>2238</v>
      </c>
      <c r="F99" s="10">
        <v>10557</v>
      </c>
      <c r="G99" s="10">
        <v>25363</v>
      </c>
      <c r="H99" s="10">
        <v>5169</v>
      </c>
      <c r="I99" s="10">
        <v>0</v>
      </c>
      <c r="J99" s="10">
        <v>1992</v>
      </c>
      <c r="K99" s="10">
        <v>65468</v>
      </c>
      <c r="L99" s="11">
        <v>8922</v>
      </c>
      <c r="M99" s="11">
        <v>17781</v>
      </c>
      <c r="N99" s="11">
        <v>4327</v>
      </c>
      <c r="O99" s="12">
        <v>0</v>
      </c>
      <c r="P99" s="12">
        <v>1016</v>
      </c>
      <c r="Q99" s="11">
        <v>66265</v>
      </c>
      <c r="R99">
        <f t="shared" si="7"/>
        <v>1</v>
      </c>
      <c r="S99">
        <f t="shared" si="8"/>
        <v>1</v>
      </c>
      <c r="T99">
        <f t="shared" si="9"/>
        <v>32046</v>
      </c>
      <c r="U99" s="10">
        <f t="shared" si="10"/>
        <v>43081</v>
      </c>
      <c r="V99">
        <f t="shared" si="11"/>
        <v>0.554858640703988</v>
      </c>
      <c r="W99" t="str">
        <f t="shared" si="12"/>
        <v>Stalybridge and Hyde</v>
      </c>
      <c r="X99">
        <f t="shared" si="13"/>
        <v>14265</v>
      </c>
      <c r="Z99">
        <v>0</v>
      </c>
      <c r="AA99" s="6">
        <v>97</v>
      </c>
      <c r="AB99" s="7" t="s">
        <v>2238</v>
      </c>
      <c r="AC99" s="92">
        <v>2</v>
      </c>
      <c r="AD99" s="92" t="s">
        <v>1645</v>
      </c>
      <c r="AE99" s="93">
        <v>2</v>
      </c>
      <c r="AF99" s="93">
        <v>2</v>
      </c>
      <c r="AG99" s="94" t="s">
        <v>51</v>
      </c>
      <c r="AH99" s="95"/>
      <c r="AI99" s="95"/>
      <c r="AJ99" s="95" t="s">
        <v>387</v>
      </c>
      <c r="AK99" s="95" t="s">
        <v>52</v>
      </c>
      <c r="AL99" s="95"/>
      <c r="AM99" s="95" t="s">
        <v>53</v>
      </c>
      <c r="AN99" s="95">
        <v>2001</v>
      </c>
    </row>
    <row r="100" spans="1:40" ht="12.75">
      <c r="A100" s="6">
        <v>98</v>
      </c>
      <c r="B100" s="7" t="s">
        <v>2239</v>
      </c>
      <c r="C100">
        <v>11</v>
      </c>
      <c r="D100" s="6">
        <v>98</v>
      </c>
      <c r="E100" s="7" t="s">
        <v>2239</v>
      </c>
      <c r="F100" s="10">
        <v>10426</v>
      </c>
      <c r="G100" s="10">
        <v>29338</v>
      </c>
      <c r="H100" s="10">
        <v>4951</v>
      </c>
      <c r="I100" s="10">
        <v>0</v>
      </c>
      <c r="J100" s="10">
        <v>1954</v>
      </c>
      <c r="K100" s="10">
        <v>65232</v>
      </c>
      <c r="L100" s="11">
        <v>9162</v>
      </c>
      <c r="M100" s="11">
        <v>20731</v>
      </c>
      <c r="N100" s="11">
        <v>5490</v>
      </c>
      <c r="O100" s="12">
        <v>0</v>
      </c>
      <c r="P100" s="12">
        <v>0</v>
      </c>
      <c r="Q100" s="11">
        <v>66397</v>
      </c>
      <c r="R100">
        <f t="shared" si="7"/>
        <v>1</v>
      </c>
      <c r="S100">
        <f t="shared" si="8"/>
        <v>1</v>
      </c>
      <c r="T100">
        <f t="shared" si="9"/>
        <v>35383</v>
      </c>
      <c r="U100" s="10">
        <f t="shared" si="10"/>
        <v>46669</v>
      </c>
      <c r="V100">
        <f t="shared" si="11"/>
        <v>0.5859028346946273</v>
      </c>
      <c r="W100" t="str">
        <f t="shared" si="12"/>
        <v>Stockport</v>
      </c>
      <c r="X100">
        <f t="shared" si="13"/>
        <v>14652</v>
      </c>
      <c r="Z100">
        <v>0</v>
      </c>
      <c r="AA100" s="6">
        <v>98</v>
      </c>
      <c r="AB100" s="7" t="s">
        <v>2239</v>
      </c>
      <c r="AC100" s="92">
        <v>2</v>
      </c>
      <c r="AD100" s="92" t="s">
        <v>1645</v>
      </c>
      <c r="AE100" s="93">
        <v>2</v>
      </c>
      <c r="AF100" s="93">
        <v>2</v>
      </c>
      <c r="AG100" s="94" t="s">
        <v>54</v>
      </c>
      <c r="AH100" s="95">
        <v>1946</v>
      </c>
      <c r="AI100" s="95" t="s">
        <v>55</v>
      </c>
      <c r="AJ100" s="95" t="s">
        <v>346</v>
      </c>
      <c r="AK100" s="95" t="s">
        <v>56</v>
      </c>
      <c r="AL100" s="95"/>
      <c r="AM100" s="95" t="s">
        <v>57</v>
      </c>
      <c r="AN100" s="95">
        <v>1992</v>
      </c>
    </row>
    <row r="101" spans="1:40" ht="12.75">
      <c r="A101" s="6">
        <v>99</v>
      </c>
      <c r="B101" s="7" t="s">
        <v>2240</v>
      </c>
      <c r="C101">
        <v>13</v>
      </c>
      <c r="D101" s="6">
        <v>99</v>
      </c>
      <c r="E101" s="7" t="s">
        <v>2240</v>
      </c>
      <c r="F101" s="10">
        <v>14840</v>
      </c>
      <c r="G101" s="10">
        <v>28480</v>
      </c>
      <c r="H101" s="10">
        <v>3978</v>
      </c>
      <c r="I101" s="10">
        <v>0</v>
      </c>
      <c r="J101" s="10">
        <v>1397</v>
      </c>
      <c r="K101" s="10">
        <v>69913</v>
      </c>
      <c r="L101" s="11">
        <v>10565</v>
      </c>
      <c r="M101" s="11">
        <v>23804</v>
      </c>
      <c r="N101" s="11">
        <v>3891</v>
      </c>
      <c r="O101" s="12">
        <v>0</v>
      </c>
      <c r="P101" s="12">
        <v>713</v>
      </c>
      <c r="Q101" s="11">
        <v>70924</v>
      </c>
      <c r="R101">
        <f t="shared" si="7"/>
        <v>1</v>
      </c>
      <c r="S101">
        <f t="shared" si="8"/>
        <v>1</v>
      </c>
      <c r="T101">
        <f t="shared" si="9"/>
        <v>38973</v>
      </c>
      <c r="U101" s="10">
        <f t="shared" si="10"/>
        <v>48695</v>
      </c>
      <c r="V101">
        <f t="shared" si="11"/>
        <v>0.6107818233135761</v>
      </c>
      <c r="W101" t="str">
        <f t="shared" si="12"/>
        <v>Stretford and Urmston</v>
      </c>
      <c r="X101">
        <f t="shared" si="13"/>
        <v>15169</v>
      </c>
      <c r="Z101">
        <v>0</v>
      </c>
      <c r="AA101" s="6">
        <v>99</v>
      </c>
      <c r="AB101" s="7" t="s">
        <v>2240</v>
      </c>
      <c r="AC101" s="92">
        <v>2</v>
      </c>
      <c r="AD101" s="92" t="s">
        <v>1645</v>
      </c>
      <c r="AE101" s="93">
        <v>2</v>
      </c>
      <c r="AF101" s="93">
        <v>2</v>
      </c>
      <c r="AG101" s="94" t="s">
        <v>58</v>
      </c>
      <c r="AH101" s="95">
        <v>1950</v>
      </c>
      <c r="AI101" s="95" t="s">
        <v>59</v>
      </c>
      <c r="AJ101" s="95" t="s">
        <v>346</v>
      </c>
      <c r="AK101" s="95" t="s">
        <v>60</v>
      </c>
      <c r="AL101" s="95"/>
      <c r="AM101" s="95" t="s">
        <v>61</v>
      </c>
      <c r="AN101" s="95">
        <v>1997</v>
      </c>
    </row>
    <row r="102" spans="1:40" ht="12.75">
      <c r="A102" s="6">
        <v>100</v>
      </c>
      <c r="B102" s="7" t="s">
        <v>2241</v>
      </c>
      <c r="C102">
        <v>14</v>
      </c>
      <c r="D102" s="6">
        <v>100</v>
      </c>
      <c r="E102" s="7" t="s">
        <v>2241</v>
      </c>
      <c r="F102" s="10">
        <v>7400</v>
      </c>
      <c r="G102" s="10">
        <v>30043</v>
      </c>
      <c r="H102" s="10">
        <v>4390</v>
      </c>
      <c r="I102" s="10">
        <v>0</v>
      </c>
      <c r="J102" s="10">
        <v>1986</v>
      </c>
      <c r="K102" s="10">
        <v>64689</v>
      </c>
      <c r="L102" s="11">
        <v>6996</v>
      </c>
      <c r="M102" s="11">
        <v>20739</v>
      </c>
      <c r="N102" s="11">
        <v>4970</v>
      </c>
      <c r="O102" s="12">
        <v>0</v>
      </c>
      <c r="P102" s="12">
        <v>886</v>
      </c>
      <c r="Q102" s="11">
        <v>64040</v>
      </c>
      <c r="R102">
        <f t="shared" si="7"/>
        <v>1</v>
      </c>
      <c r="S102">
        <f t="shared" si="8"/>
        <v>1</v>
      </c>
      <c r="T102">
        <f t="shared" si="9"/>
        <v>33591</v>
      </c>
      <c r="U102" s="10">
        <f t="shared" si="10"/>
        <v>43819</v>
      </c>
      <c r="V102">
        <f t="shared" si="11"/>
        <v>0.617397517192105</v>
      </c>
      <c r="W102" t="str">
        <f t="shared" si="12"/>
        <v>Wigan</v>
      </c>
      <c r="X102">
        <f t="shared" si="13"/>
        <v>12852</v>
      </c>
      <c r="Z102">
        <v>0</v>
      </c>
      <c r="AA102" s="6">
        <v>100</v>
      </c>
      <c r="AB102" s="7" t="s">
        <v>2241</v>
      </c>
      <c r="AC102" s="92">
        <v>2</v>
      </c>
      <c r="AD102" s="92" t="s">
        <v>1645</v>
      </c>
      <c r="AE102" s="93">
        <v>2</v>
      </c>
      <c r="AF102" s="93">
        <v>2</v>
      </c>
      <c r="AG102" s="94" t="s">
        <v>62</v>
      </c>
      <c r="AH102" s="95"/>
      <c r="AI102" s="95" t="s">
        <v>63</v>
      </c>
      <c r="AJ102" s="95" t="s">
        <v>346</v>
      </c>
      <c r="AK102" s="95" t="s">
        <v>1581</v>
      </c>
      <c r="AL102" s="95" t="s">
        <v>387</v>
      </c>
      <c r="AM102" s="95" t="s">
        <v>64</v>
      </c>
      <c r="AN102" s="95">
        <v>1999</v>
      </c>
    </row>
    <row r="103" spans="1:40" ht="12.75">
      <c r="A103" s="6">
        <v>101</v>
      </c>
      <c r="B103" s="7" t="s">
        <v>2242</v>
      </c>
      <c r="C103">
        <v>13</v>
      </c>
      <c r="D103" s="6">
        <v>101</v>
      </c>
      <c r="E103" s="7" t="s">
        <v>2242</v>
      </c>
      <c r="F103" s="10">
        <v>11342</v>
      </c>
      <c r="G103" s="10">
        <v>29083</v>
      </c>
      <c r="H103" s="10">
        <v>6356</v>
      </c>
      <c r="I103" s="10">
        <v>0</v>
      </c>
      <c r="J103" s="10">
        <v>0</v>
      </c>
      <c r="K103" s="10">
        <v>68978</v>
      </c>
      <c r="L103" s="11">
        <v>8406</v>
      </c>
      <c r="M103" s="11">
        <v>20193</v>
      </c>
      <c r="N103" s="11">
        <v>6188</v>
      </c>
      <c r="O103" s="12">
        <v>0</v>
      </c>
      <c r="P103" s="12">
        <v>576</v>
      </c>
      <c r="Q103" s="11">
        <v>69300</v>
      </c>
      <c r="R103">
        <f t="shared" si="7"/>
        <v>1</v>
      </c>
      <c r="S103">
        <f t="shared" si="8"/>
        <v>1</v>
      </c>
      <c r="T103">
        <f t="shared" si="9"/>
        <v>35363</v>
      </c>
      <c r="U103" s="10">
        <f t="shared" si="10"/>
        <v>46781</v>
      </c>
      <c r="V103">
        <f t="shared" si="11"/>
        <v>0.5710205582105591</v>
      </c>
      <c r="W103" t="str">
        <f t="shared" si="12"/>
        <v>Worsley</v>
      </c>
      <c r="X103">
        <f t="shared" si="13"/>
        <v>15170</v>
      </c>
      <c r="Z103">
        <v>0</v>
      </c>
      <c r="AA103" s="6">
        <v>101</v>
      </c>
      <c r="AB103" s="7" t="s">
        <v>2242</v>
      </c>
      <c r="AC103" s="92">
        <v>2</v>
      </c>
      <c r="AD103" s="92" t="s">
        <v>1645</v>
      </c>
      <c r="AE103" s="93">
        <v>2</v>
      </c>
      <c r="AF103" s="93">
        <v>2</v>
      </c>
      <c r="AG103" s="94" t="s">
        <v>65</v>
      </c>
      <c r="AH103" s="95">
        <v>1935</v>
      </c>
      <c r="AI103" s="95" t="s">
        <v>66</v>
      </c>
      <c r="AJ103" s="95" t="s">
        <v>346</v>
      </c>
      <c r="AK103" s="95" t="s">
        <v>1581</v>
      </c>
      <c r="AL103" s="95"/>
      <c r="AM103" s="95" t="s">
        <v>67</v>
      </c>
      <c r="AN103" s="95">
        <v>1983</v>
      </c>
    </row>
    <row r="104" spans="1:40" ht="12.75">
      <c r="A104" s="6">
        <v>102</v>
      </c>
      <c r="B104" s="7" t="s">
        <v>2243</v>
      </c>
      <c r="C104">
        <v>11</v>
      </c>
      <c r="D104" s="6">
        <v>102</v>
      </c>
      <c r="E104" s="7" t="s">
        <v>2243</v>
      </c>
      <c r="F104" s="10">
        <v>11429</v>
      </c>
      <c r="G104" s="10">
        <v>26448</v>
      </c>
      <c r="H104" s="10">
        <v>5639</v>
      </c>
      <c r="I104" s="10">
        <v>0</v>
      </c>
      <c r="J104" s="10">
        <v>2017</v>
      </c>
      <c r="K104" s="10">
        <v>71985</v>
      </c>
      <c r="L104" s="11">
        <v>8424</v>
      </c>
      <c r="M104" s="11">
        <v>21032</v>
      </c>
      <c r="N104" s="11">
        <v>4320</v>
      </c>
      <c r="O104" s="12">
        <v>0</v>
      </c>
      <c r="P104" s="12">
        <v>1279</v>
      </c>
      <c r="Q104" s="11">
        <v>72127</v>
      </c>
      <c r="R104">
        <f t="shared" si="7"/>
        <v>1</v>
      </c>
      <c r="S104">
        <f t="shared" si="8"/>
        <v>1</v>
      </c>
      <c r="T104">
        <f t="shared" si="9"/>
        <v>35055</v>
      </c>
      <c r="U104" s="10">
        <f t="shared" si="10"/>
        <v>45533</v>
      </c>
      <c r="V104">
        <f t="shared" si="11"/>
        <v>0.5999714733989445</v>
      </c>
      <c r="W104" t="str">
        <f t="shared" si="12"/>
        <v>Wythenshawe and Sale East</v>
      </c>
      <c r="X104">
        <f t="shared" si="13"/>
        <v>14023</v>
      </c>
      <c r="Z104">
        <v>0</v>
      </c>
      <c r="AA104" s="6">
        <v>102</v>
      </c>
      <c r="AB104" s="7" t="s">
        <v>2243</v>
      </c>
      <c r="AC104" s="92">
        <v>2</v>
      </c>
      <c r="AD104" s="92" t="s">
        <v>1645</v>
      </c>
      <c r="AE104" s="93">
        <v>2</v>
      </c>
      <c r="AF104" s="93">
        <v>2</v>
      </c>
      <c r="AG104" s="94" t="s">
        <v>68</v>
      </c>
      <c r="AH104" s="95">
        <v>1953</v>
      </c>
      <c r="AI104" s="95" t="s">
        <v>69</v>
      </c>
      <c r="AJ104" s="95" t="s">
        <v>346</v>
      </c>
      <c r="AK104" s="95" t="s">
        <v>70</v>
      </c>
      <c r="AL104" s="95"/>
      <c r="AM104" s="95" t="s">
        <v>71</v>
      </c>
      <c r="AN104" s="95">
        <v>1997</v>
      </c>
    </row>
    <row r="105" spans="1:40" ht="12.75">
      <c r="A105" s="6">
        <v>103</v>
      </c>
      <c r="B105" s="7" t="s">
        <v>2244</v>
      </c>
      <c r="C105">
        <v>33</v>
      </c>
      <c r="D105" s="6">
        <v>103</v>
      </c>
      <c r="E105" s="7" t="s">
        <v>2244</v>
      </c>
      <c r="F105" s="10">
        <v>5982</v>
      </c>
      <c r="G105" s="10">
        <v>27825</v>
      </c>
      <c r="H105" s="10">
        <v>3548</v>
      </c>
      <c r="I105" s="10">
        <v>0</v>
      </c>
      <c r="J105" s="10">
        <v>1968</v>
      </c>
      <c r="K105" s="10">
        <v>59782</v>
      </c>
      <c r="L105" s="11">
        <v>4827</v>
      </c>
      <c r="M105" s="11">
        <v>20418</v>
      </c>
      <c r="N105" s="11">
        <v>3722</v>
      </c>
      <c r="O105" s="12">
        <v>0</v>
      </c>
      <c r="P105" s="12">
        <v>0</v>
      </c>
      <c r="Q105" s="11">
        <v>60726</v>
      </c>
      <c r="R105">
        <f t="shared" si="7"/>
        <v>1</v>
      </c>
      <c r="S105">
        <f t="shared" si="8"/>
        <v>1</v>
      </c>
      <c r="T105">
        <f t="shared" si="9"/>
        <v>28967</v>
      </c>
      <c r="U105" s="10">
        <f t="shared" si="10"/>
        <v>39323</v>
      </c>
      <c r="V105">
        <f t="shared" si="11"/>
        <v>0.7048710601719198</v>
      </c>
      <c r="W105" t="str">
        <f t="shared" si="12"/>
        <v>Birkenhead</v>
      </c>
      <c r="X105">
        <f t="shared" si="13"/>
        <v>8549</v>
      </c>
      <c r="Z105">
        <v>0</v>
      </c>
      <c r="AA105" s="6">
        <v>103</v>
      </c>
      <c r="AB105" s="7" t="s">
        <v>2244</v>
      </c>
      <c r="AC105" s="92">
        <v>3</v>
      </c>
      <c r="AD105" s="92" t="s">
        <v>72</v>
      </c>
      <c r="AE105" s="93">
        <v>2</v>
      </c>
      <c r="AF105" s="93">
        <v>2</v>
      </c>
      <c r="AG105" s="94" t="s">
        <v>73</v>
      </c>
      <c r="AH105" s="95">
        <v>1942</v>
      </c>
      <c r="AI105" s="95" t="s">
        <v>74</v>
      </c>
      <c r="AJ105" s="95" t="s">
        <v>346</v>
      </c>
      <c r="AK105" s="95" t="s">
        <v>1660</v>
      </c>
      <c r="AL105" s="95"/>
      <c r="AM105" s="95" t="s">
        <v>2060</v>
      </c>
      <c r="AN105" s="95">
        <v>1979</v>
      </c>
    </row>
    <row r="106" spans="1:40" ht="12.75">
      <c r="A106" s="6">
        <v>104</v>
      </c>
      <c r="B106" s="7" t="s">
        <v>2245</v>
      </c>
      <c r="C106">
        <v>15</v>
      </c>
      <c r="D106" s="6">
        <v>104</v>
      </c>
      <c r="E106" s="7" t="s">
        <v>2245</v>
      </c>
      <c r="F106" s="10">
        <v>3247</v>
      </c>
      <c r="G106" s="10">
        <v>31668</v>
      </c>
      <c r="H106" s="10">
        <v>2191</v>
      </c>
      <c r="I106" s="10">
        <v>0</v>
      </c>
      <c r="J106" s="10">
        <v>1117</v>
      </c>
      <c r="K106" s="10">
        <v>57284</v>
      </c>
      <c r="L106" s="11">
        <v>2194</v>
      </c>
      <c r="M106" s="11">
        <v>21400</v>
      </c>
      <c r="N106" s="11">
        <v>2357</v>
      </c>
      <c r="O106" s="12">
        <v>0</v>
      </c>
      <c r="P106" s="12">
        <v>1643</v>
      </c>
      <c r="Q106" s="11">
        <v>56320</v>
      </c>
      <c r="R106">
        <f t="shared" si="7"/>
        <v>1</v>
      </c>
      <c r="S106">
        <f t="shared" si="8"/>
        <v>1</v>
      </c>
      <c r="T106">
        <f t="shared" si="9"/>
        <v>27594</v>
      </c>
      <c r="U106" s="10">
        <f t="shared" si="10"/>
        <v>38223</v>
      </c>
      <c r="V106">
        <f t="shared" si="11"/>
        <v>0.7755309125172138</v>
      </c>
      <c r="W106" t="str">
        <f t="shared" si="12"/>
        <v>Bootle</v>
      </c>
      <c r="X106">
        <f t="shared" si="13"/>
        <v>6194</v>
      </c>
      <c r="Z106">
        <v>1</v>
      </c>
      <c r="AA106" s="6">
        <v>104</v>
      </c>
      <c r="AB106" s="7" t="s">
        <v>2245</v>
      </c>
      <c r="AC106" s="92">
        <v>3</v>
      </c>
      <c r="AD106" s="92" t="s">
        <v>72</v>
      </c>
      <c r="AE106" s="93">
        <v>2</v>
      </c>
      <c r="AF106" s="93">
        <v>2</v>
      </c>
      <c r="AG106" s="94" t="s">
        <v>75</v>
      </c>
      <c r="AH106" s="95">
        <v>1933</v>
      </c>
      <c r="AI106" s="95" t="s">
        <v>76</v>
      </c>
      <c r="AJ106" s="95" t="s">
        <v>362</v>
      </c>
      <c r="AK106" s="95"/>
      <c r="AL106" s="95"/>
      <c r="AM106" s="95" t="s">
        <v>77</v>
      </c>
      <c r="AN106" s="95">
        <v>1990</v>
      </c>
    </row>
    <row r="107" spans="1:40" ht="12.75">
      <c r="A107" s="6">
        <v>105</v>
      </c>
      <c r="B107" s="7" t="s">
        <v>2246</v>
      </c>
      <c r="C107">
        <v>15</v>
      </c>
      <c r="D107" s="6">
        <v>105</v>
      </c>
      <c r="E107" s="7" t="s">
        <v>2246</v>
      </c>
      <c r="F107" s="10">
        <v>15367</v>
      </c>
      <c r="G107" s="10">
        <v>22549</v>
      </c>
      <c r="H107" s="10">
        <v>5080</v>
      </c>
      <c r="I107" s="10">
        <v>0</v>
      </c>
      <c r="J107" s="10">
        <v>1145</v>
      </c>
      <c r="K107" s="10">
        <v>57190</v>
      </c>
      <c r="L107" s="11">
        <v>11974</v>
      </c>
      <c r="M107" s="11">
        <v>20327</v>
      </c>
      <c r="N107" s="11">
        <v>4084</v>
      </c>
      <c r="O107" s="12">
        <v>0</v>
      </c>
      <c r="P107" s="12">
        <v>481</v>
      </c>
      <c r="Q107" s="11">
        <v>57375</v>
      </c>
      <c r="R107">
        <f t="shared" si="7"/>
        <v>1</v>
      </c>
      <c r="S107">
        <f t="shared" si="8"/>
        <v>1</v>
      </c>
      <c r="T107">
        <f t="shared" si="9"/>
        <v>36866</v>
      </c>
      <c r="U107" s="10">
        <f t="shared" si="10"/>
        <v>44141</v>
      </c>
      <c r="V107">
        <f t="shared" si="11"/>
        <v>0.5513752509086963</v>
      </c>
      <c r="W107" t="str">
        <f t="shared" si="12"/>
        <v>Crosby</v>
      </c>
      <c r="X107">
        <f t="shared" si="13"/>
        <v>16539</v>
      </c>
      <c r="Z107">
        <v>1</v>
      </c>
      <c r="AA107" s="6">
        <v>105</v>
      </c>
      <c r="AB107" s="7" t="s">
        <v>2246</v>
      </c>
      <c r="AC107" s="92">
        <v>3</v>
      </c>
      <c r="AD107" s="92" t="s">
        <v>72</v>
      </c>
      <c r="AE107" s="93">
        <v>2</v>
      </c>
      <c r="AF107" s="93">
        <v>2</v>
      </c>
      <c r="AG107" s="94" t="s">
        <v>78</v>
      </c>
      <c r="AH107" s="95">
        <v>1958</v>
      </c>
      <c r="AI107" s="95" t="s">
        <v>79</v>
      </c>
      <c r="AJ107" s="95" t="s">
        <v>362</v>
      </c>
      <c r="AK107" s="95" t="s">
        <v>80</v>
      </c>
      <c r="AL107" s="95"/>
      <c r="AM107" s="95" t="s">
        <v>81</v>
      </c>
      <c r="AN107" s="95">
        <v>1997</v>
      </c>
    </row>
    <row r="108" spans="1:40" ht="12.75">
      <c r="A108" s="6">
        <v>106</v>
      </c>
      <c r="B108" s="7" t="s">
        <v>2247</v>
      </c>
      <c r="C108">
        <v>14</v>
      </c>
      <c r="D108" s="6">
        <v>106</v>
      </c>
      <c r="E108" s="7" t="s">
        <v>2247</v>
      </c>
      <c r="F108" s="10">
        <v>8600</v>
      </c>
      <c r="G108" s="10">
        <v>34747</v>
      </c>
      <c r="H108" s="10">
        <v>5499</v>
      </c>
      <c r="I108" s="10">
        <v>0</v>
      </c>
      <c r="J108" s="10">
        <v>857</v>
      </c>
      <c r="K108" s="10">
        <v>70918</v>
      </c>
      <c r="L108" s="11">
        <v>6108</v>
      </c>
      <c r="M108" s="11">
        <v>25035</v>
      </c>
      <c r="N108" s="11">
        <v>5173</v>
      </c>
      <c r="O108" s="12">
        <v>0</v>
      </c>
      <c r="P108" s="12">
        <v>1201</v>
      </c>
      <c r="Q108" s="11">
        <v>70781</v>
      </c>
      <c r="R108">
        <f t="shared" si="7"/>
        <v>1</v>
      </c>
      <c r="S108">
        <f t="shared" si="8"/>
        <v>1</v>
      </c>
      <c r="T108">
        <f t="shared" si="9"/>
        <v>37517</v>
      </c>
      <c r="U108" s="10">
        <f t="shared" si="10"/>
        <v>49703</v>
      </c>
      <c r="V108">
        <f t="shared" si="11"/>
        <v>0.6672974918037157</v>
      </c>
      <c r="W108" t="str">
        <f t="shared" si="12"/>
        <v>Knowsley North and Sefton East</v>
      </c>
      <c r="X108">
        <f t="shared" si="13"/>
        <v>12482</v>
      </c>
      <c r="Z108">
        <v>1</v>
      </c>
      <c r="AA108" s="6">
        <v>106</v>
      </c>
      <c r="AB108" s="7" t="s">
        <v>2247</v>
      </c>
      <c r="AC108" s="92">
        <v>3</v>
      </c>
      <c r="AD108" s="92" t="s">
        <v>72</v>
      </c>
      <c r="AE108" s="93">
        <v>2</v>
      </c>
      <c r="AF108" s="93">
        <v>2</v>
      </c>
      <c r="AG108" s="94" t="s">
        <v>82</v>
      </c>
      <c r="AH108" s="95">
        <v>1949</v>
      </c>
      <c r="AI108" s="95" t="s">
        <v>83</v>
      </c>
      <c r="AJ108" s="95" t="s">
        <v>362</v>
      </c>
      <c r="AK108" s="95" t="s">
        <v>2237</v>
      </c>
      <c r="AL108" s="95"/>
      <c r="AM108" s="95" t="s">
        <v>84</v>
      </c>
      <c r="AN108" s="95">
        <v>1986</v>
      </c>
    </row>
    <row r="109" spans="1:40" ht="12.75">
      <c r="A109" s="6">
        <v>107</v>
      </c>
      <c r="B109" s="7" t="s">
        <v>2248</v>
      </c>
      <c r="C109">
        <v>14</v>
      </c>
      <c r="D109" s="6">
        <v>107</v>
      </c>
      <c r="E109" s="7" t="s">
        <v>2248</v>
      </c>
      <c r="F109" s="10">
        <v>5987</v>
      </c>
      <c r="G109" s="10">
        <v>36695</v>
      </c>
      <c r="H109" s="10">
        <v>3954</v>
      </c>
      <c r="I109" s="10">
        <v>0</v>
      </c>
      <c r="J109" s="10">
        <v>954</v>
      </c>
      <c r="K109" s="10">
        <v>70532</v>
      </c>
      <c r="L109" s="11">
        <v>4250</v>
      </c>
      <c r="M109" s="11">
        <v>26071</v>
      </c>
      <c r="N109" s="11">
        <v>4755</v>
      </c>
      <c r="O109" s="12">
        <v>0</v>
      </c>
      <c r="P109" s="12">
        <v>1514</v>
      </c>
      <c r="Q109" s="11">
        <v>70681</v>
      </c>
      <c r="R109">
        <f t="shared" si="7"/>
        <v>1</v>
      </c>
      <c r="S109">
        <f t="shared" si="8"/>
        <v>1</v>
      </c>
      <c r="T109">
        <f t="shared" si="9"/>
        <v>36590</v>
      </c>
      <c r="U109" s="10">
        <f t="shared" si="10"/>
        <v>47590</v>
      </c>
      <c r="V109">
        <f t="shared" si="11"/>
        <v>0.7125170811697185</v>
      </c>
      <c r="W109" t="str">
        <f t="shared" si="12"/>
        <v>Knowsley South</v>
      </c>
      <c r="X109">
        <f t="shared" si="13"/>
        <v>10519</v>
      </c>
      <c r="Z109">
        <v>0</v>
      </c>
      <c r="AA109" s="6">
        <v>107</v>
      </c>
      <c r="AB109" s="7" t="s">
        <v>2248</v>
      </c>
      <c r="AC109" s="92">
        <v>3</v>
      </c>
      <c r="AD109" s="92" t="s">
        <v>72</v>
      </c>
      <c r="AE109" s="93">
        <v>2</v>
      </c>
      <c r="AF109" s="93">
        <v>2</v>
      </c>
      <c r="AG109" s="94" t="s">
        <v>85</v>
      </c>
      <c r="AH109" s="95">
        <v>1937</v>
      </c>
      <c r="AI109" s="95" t="s">
        <v>86</v>
      </c>
      <c r="AJ109" s="95" t="s">
        <v>346</v>
      </c>
      <c r="AK109" s="95" t="s">
        <v>87</v>
      </c>
      <c r="AL109" s="95"/>
      <c r="AM109" s="95" t="s">
        <v>2088</v>
      </c>
      <c r="AN109" s="95">
        <v>1990</v>
      </c>
    </row>
    <row r="110" spans="1:40" ht="12.75">
      <c r="A110" s="6">
        <v>108</v>
      </c>
      <c r="B110" s="7" t="s">
        <v>2249</v>
      </c>
      <c r="C110">
        <v>15</v>
      </c>
      <c r="D110" s="6">
        <v>108</v>
      </c>
      <c r="E110" s="7" t="s">
        <v>2249</v>
      </c>
      <c r="F110" s="10">
        <v>6819</v>
      </c>
      <c r="G110" s="10">
        <v>26667</v>
      </c>
      <c r="H110" s="10">
        <v>8250</v>
      </c>
      <c r="I110" s="10">
        <v>0</v>
      </c>
      <c r="J110" s="10">
        <v>1746</v>
      </c>
      <c r="K110" s="10">
        <v>66755</v>
      </c>
      <c r="L110" s="11">
        <v>5059</v>
      </c>
      <c r="M110" s="11">
        <v>20043</v>
      </c>
      <c r="N110" s="11">
        <v>7549</v>
      </c>
      <c r="O110" s="12">
        <v>0</v>
      </c>
      <c r="P110" s="12">
        <v>0</v>
      </c>
      <c r="Q110" s="11">
        <v>65094</v>
      </c>
      <c r="R110">
        <f t="shared" si="7"/>
        <v>1</v>
      </c>
      <c r="S110">
        <f t="shared" si="8"/>
        <v>1</v>
      </c>
      <c r="T110">
        <f t="shared" si="9"/>
        <v>32651</v>
      </c>
      <c r="U110" s="10">
        <f t="shared" si="10"/>
        <v>43482</v>
      </c>
      <c r="V110">
        <f t="shared" si="11"/>
        <v>0.6138556246363052</v>
      </c>
      <c r="W110" t="str">
        <f t="shared" si="12"/>
        <v>Liverpool, Garston</v>
      </c>
      <c r="X110">
        <f t="shared" si="13"/>
        <v>12608</v>
      </c>
      <c r="Z110">
        <v>1</v>
      </c>
      <c r="AA110" s="6">
        <v>108</v>
      </c>
      <c r="AB110" s="7" t="s">
        <v>2249</v>
      </c>
      <c r="AC110" s="92">
        <v>3</v>
      </c>
      <c r="AD110" s="92" t="s">
        <v>72</v>
      </c>
      <c r="AE110" s="93">
        <v>2</v>
      </c>
      <c r="AF110" s="93">
        <v>2</v>
      </c>
      <c r="AG110" s="94" t="s">
        <v>88</v>
      </c>
      <c r="AH110" s="95">
        <v>1961</v>
      </c>
      <c r="AI110" s="95" t="s">
        <v>89</v>
      </c>
      <c r="AJ110" s="95" t="s">
        <v>362</v>
      </c>
      <c r="AK110" s="95" t="s">
        <v>90</v>
      </c>
      <c r="AL110" s="95"/>
      <c r="AM110" s="95" t="s">
        <v>91</v>
      </c>
      <c r="AN110" s="95">
        <v>1997</v>
      </c>
    </row>
    <row r="111" spans="1:40" ht="12.75">
      <c r="A111" s="6">
        <v>109</v>
      </c>
      <c r="B111" s="7" t="s">
        <v>2250</v>
      </c>
      <c r="C111">
        <v>15</v>
      </c>
      <c r="D111" s="6">
        <v>109</v>
      </c>
      <c r="E111" s="7" t="s">
        <v>2250</v>
      </c>
      <c r="F111" s="10">
        <v>3635</v>
      </c>
      <c r="G111" s="10">
        <v>26858</v>
      </c>
      <c r="H111" s="10">
        <v>5059</v>
      </c>
      <c r="I111" s="10">
        <v>0</v>
      </c>
      <c r="J111" s="10">
        <v>2583</v>
      </c>
      <c r="K111" s="10">
        <v>73429</v>
      </c>
      <c r="L111" s="11">
        <v>2142</v>
      </c>
      <c r="M111" s="11">
        <v>18201</v>
      </c>
      <c r="N111" s="11">
        <v>4251</v>
      </c>
      <c r="O111" s="12">
        <v>0</v>
      </c>
      <c r="P111" s="12">
        <v>909</v>
      </c>
      <c r="Q111" s="11">
        <v>74827</v>
      </c>
      <c r="R111">
        <f t="shared" si="7"/>
        <v>1</v>
      </c>
      <c r="S111">
        <f t="shared" si="8"/>
        <v>1</v>
      </c>
      <c r="T111">
        <f t="shared" si="9"/>
        <v>25503</v>
      </c>
      <c r="U111" s="10">
        <f t="shared" si="10"/>
        <v>38135</v>
      </c>
      <c r="V111">
        <f t="shared" si="11"/>
        <v>0.713680743441948</v>
      </c>
      <c r="W111" t="str">
        <f t="shared" si="12"/>
        <v>Liverpool, Riverside</v>
      </c>
      <c r="X111">
        <f t="shared" si="13"/>
        <v>7302</v>
      </c>
      <c r="Z111">
        <v>1</v>
      </c>
      <c r="AA111" s="6">
        <v>109</v>
      </c>
      <c r="AB111" s="7" t="s">
        <v>2250</v>
      </c>
      <c r="AC111" s="92">
        <v>3</v>
      </c>
      <c r="AD111" s="92" t="s">
        <v>72</v>
      </c>
      <c r="AE111" s="93">
        <v>2</v>
      </c>
      <c r="AF111" s="93">
        <v>2</v>
      </c>
      <c r="AG111" s="94" t="s">
        <v>92</v>
      </c>
      <c r="AH111" s="95">
        <v>1945</v>
      </c>
      <c r="AI111" s="95" t="s">
        <v>93</v>
      </c>
      <c r="AJ111" s="95" t="s">
        <v>362</v>
      </c>
      <c r="AK111" s="95" t="s">
        <v>94</v>
      </c>
      <c r="AL111" s="95"/>
      <c r="AM111" s="95" t="s">
        <v>1669</v>
      </c>
      <c r="AN111" s="95">
        <v>1997</v>
      </c>
    </row>
    <row r="112" spans="1:40" ht="12.75">
      <c r="A112" s="6">
        <v>110</v>
      </c>
      <c r="B112" s="7" t="s">
        <v>2251</v>
      </c>
      <c r="C112">
        <v>15</v>
      </c>
      <c r="D112" s="6">
        <v>110</v>
      </c>
      <c r="E112" s="7" t="s">
        <v>2251</v>
      </c>
      <c r="F112" s="10">
        <v>2551</v>
      </c>
      <c r="G112" s="10">
        <v>31516</v>
      </c>
      <c r="H112" s="10">
        <v>4478</v>
      </c>
      <c r="I112" s="10">
        <v>0</v>
      </c>
      <c r="J112" s="10">
        <v>1662</v>
      </c>
      <c r="K112" s="10">
        <v>67527</v>
      </c>
      <c r="L112" s="11">
        <v>1726</v>
      </c>
      <c r="M112" s="11">
        <v>22143</v>
      </c>
      <c r="N112" s="11">
        <v>4147</v>
      </c>
      <c r="O112" s="12">
        <v>0</v>
      </c>
      <c r="P112" s="12">
        <v>442</v>
      </c>
      <c r="Q112" s="11">
        <v>66237</v>
      </c>
      <c r="R112">
        <f t="shared" si="7"/>
        <v>1</v>
      </c>
      <c r="S112">
        <f t="shared" si="8"/>
        <v>1</v>
      </c>
      <c r="T112">
        <f t="shared" si="9"/>
        <v>28458</v>
      </c>
      <c r="U112" s="10">
        <f t="shared" si="10"/>
        <v>40207</v>
      </c>
      <c r="V112">
        <f t="shared" si="11"/>
        <v>0.7780940333122496</v>
      </c>
      <c r="W112" t="str">
        <f t="shared" si="12"/>
        <v>Liverpool, Walton</v>
      </c>
      <c r="X112">
        <f t="shared" si="13"/>
        <v>6315</v>
      </c>
      <c r="Z112">
        <v>0</v>
      </c>
      <c r="AA112" s="6">
        <v>110</v>
      </c>
      <c r="AB112" s="7" t="s">
        <v>2251</v>
      </c>
      <c r="AC112" s="92">
        <v>3</v>
      </c>
      <c r="AD112" s="92" t="s">
        <v>72</v>
      </c>
      <c r="AE112" s="93">
        <v>2</v>
      </c>
      <c r="AF112" s="93">
        <v>2</v>
      </c>
      <c r="AG112" s="94" t="s">
        <v>95</v>
      </c>
      <c r="AH112" s="95">
        <v>1946</v>
      </c>
      <c r="AI112" s="95" t="s">
        <v>96</v>
      </c>
      <c r="AJ112" s="95" t="s">
        <v>346</v>
      </c>
      <c r="AK112" s="95" t="s">
        <v>97</v>
      </c>
      <c r="AL112" s="95"/>
      <c r="AM112" s="95" t="s">
        <v>2060</v>
      </c>
      <c r="AN112" s="95">
        <v>1991</v>
      </c>
    </row>
    <row r="113" spans="1:40" ht="12.75">
      <c r="A113" s="6">
        <v>111</v>
      </c>
      <c r="B113" s="7" t="s">
        <v>2252</v>
      </c>
      <c r="C113">
        <v>15</v>
      </c>
      <c r="D113" s="6">
        <v>111</v>
      </c>
      <c r="E113" s="7" t="s">
        <v>2252</v>
      </c>
      <c r="F113" s="10">
        <v>4944</v>
      </c>
      <c r="G113" s="10">
        <v>29592</v>
      </c>
      <c r="H113" s="10">
        <v>9891</v>
      </c>
      <c r="I113" s="10">
        <v>0</v>
      </c>
      <c r="J113" s="10">
        <v>1491</v>
      </c>
      <c r="K113" s="10">
        <v>73063</v>
      </c>
      <c r="L113" s="11">
        <v>3091</v>
      </c>
      <c r="M113" s="11">
        <v>20155</v>
      </c>
      <c r="N113" s="11">
        <v>7836</v>
      </c>
      <c r="O113" s="12">
        <v>0</v>
      </c>
      <c r="P113" s="12">
        <v>1056</v>
      </c>
      <c r="Q113" s="11">
        <v>72555</v>
      </c>
      <c r="R113">
        <f t="shared" si="7"/>
        <v>1</v>
      </c>
      <c r="S113">
        <f t="shared" si="8"/>
        <v>1</v>
      </c>
      <c r="T113">
        <f t="shared" si="9"/>
        <v>32138</v>
      </c>
      <c r="U113" s="10">
        <f t="shared" si="10"/>
        <v>45918</v>
      </c>
      <c r="V113">
        <f t="shared" si="11"/>
        <v>0.6271392121476134</v>
      </c>
      <c r="W113" t="str">
        <f t="shared" si="12"/>
        <v>Liverpool, Wavertree</v>
      </c>
      <c r="X113">
        <f t="shared" si="13"/>
        <v>11983</v>
      </c>
      <c r="Z113">
        <v>1</v>
      </c>
      <c r="AA113" s="6">
        <v>111</v>
      </c>
      <c r="AB113" s="7" t="s">
        <v>2252</v>
      </c>
      <c r="AC113" s="92">
        <v>3</v>
      </c>
      <c r="AD113" s="92" t="s">
        <v>72</v>
      </c>
      <c r="AE113" s="93">
        <v>2</v>
      </c>
      <c r="AF113" s="93">
        <v>2</v>
      </c>
      <c r="AG113" s="94" t="s">
        <v>98</v>
      </c>
      <c r="AH113" s="95">
        <v>1958</v>
      </c>
      <c r="AI113" s="95" t="s">
        <v>99</v>
      </c>
      <c r="AJ113" s="95" t="s">
        <v>362</v>
      </c>
      <c r="AK113" s="95" t="s">
        <v>100</v>
      </c>
      <c r="AL113" s="95"/>
      <c r="AM113" s="95" t="s">
        <v>101</v>
      </c>
      <c r="AN113" s="95">
        <v>1991</v>
      </c>
    </row>
    <row r="114" spans="1:40" ht="12.75">
      <c r="A114" s="6">
        <v>112</v>
      </c>
      <c r="B114" s="7" t="s">
        <v>2253</v>
      </c>
      <c r="C114">
        <v>15</v>
      </c>
      <c r="D114" s="6">
        <v>112</v>
      </c>
      <c r="E114" s="7" t="s">
        <v>2253</v>
      </c>
      <c r="F114" s="10">
        <v>3656</v>
      </c>
      <c r="G114" s="10">
        <v>30002</v>
      </c>
      <c r="H114" s="10">
        <v>3805</v>
      </c>
      <c r="I114" s="10">
        <v>0</v>
      </c>
      <c r="J114" s="10">
        <v>4694</v>
      </c>
      <c r="K114" s="10">
        <v>68682</v>
      </c>
      <c r="L114" s="11">
        <v>2486</v>
      </c>
      <c r="M114" s="11">
        <v>20454</v>
      </c>
      <c r="N114" s="11">
        <v>3366</v>
      </c>
      <c r="O114" s="12">
        <v>0</v>
      </c>
      <c r="P114" s="12">
        <v>4601</v>
      </c>
      <c r="Q114" s="11">
        <v>67921</v>
      </c>
      <c r="R114">
        <f t="shared" si="7"/>
        <v>1</v>
      </c>
      <c r="S114">
        <f t="shared" si="8"/>
        <v>1</v>
      </c>
      <c r="T114">
        <f t="shared" si="9"/>
        <v>30907</v>
      </c>
      <c r="U114" s="10">
        <f t="shared" si="10"/>
        <v>42157</v>
      </c>
      <c r="V114">
        <f t="shared" si="11"/>
        <v>0.6617918270941858</v>
      </c>
      <c r="W114" t="str">
        <f t="shared" si="12"/>
        <v>Liverpool, West Derby</v>
      </c>
      <c r="X114">
        <f t="shared" si="13"/>
        <v>10453</v>
      </c>
      <c r="Z114">
        <v>1</v>
      </c>
      <c r="AA114" s="6">
        <v>112</v>
      </c>
      <c r="AB114" s="7" t="s">
        <v>2253</v>
      </c>
      <c r="AC114" s="92">
        <v>3</v>
      </c>
      <c r="AD114" s="92" t="s">
        <v>72</v>
      </c>
      <c r="AE114" s="93">
        <v>2</v>
      </c>
      <c r="AF114" s="93">
        <v>2</v>
      </c>
      <c r="AG114" s="94" t="s">
        <v>102</v>
      </c>
      <c r="AH114" s="95">
        <v>1930</v>
      </c>
      <c r="AI114" s="95" t="s">
        <v>103</v>
      </c>
      <c r="AJ114" s="95" t="s">
        <v>362</v>
      </c>
      <c r="AK114" s="95" t="s">
        <v>1668</v>
      </c>
      <c r="AL114" s="95"/>
      <c r="AM114" s="95" t="s">
        <v>1669</v>
      </c>
      <c r="AN114" s="95">
        <v>1983</v>
      </c>
    </row>
    <row r="115" spans="1:40" ht="12.75">
      <c r="A115" s="6">
        <v>113</v>
      </c>
      <c r="B115" s="7" t="s">
        <v>2254</v>
      </c>
      <c r="C115">
        <v>14</v>
      </c>
      <c r="D115" s="6">
        <v>113</v>
      </c>
      <c r="E115" s="7" t="s">
        <v>2254</v>
      </c>
      <c r="F115" s="10">
        <v>8536</v>
      </c>
      <c r="G115" s="10">
        <v>31953</v>
      </c>
      <c r="H115" s="10">
        <v>6270</v>
      </c>
      <c r="I115" s="10">
        <v>0</v>
      </c>
      <c r="J115" s="10">
        <v>2471</v>
      </c>
      <c r="K115" s="10">
        <v>71380</v>
      </c>
      <c r="L115" s="11">
        <v>7076</v>
      </c>
      <c r="M115" s="11">
        <v>22977</v>
      </c>
      <c r="N115" s="11">
        <v>6609</v>
      </c>
      <c r="O115" s="12">
        <v>0</v>
      </c>
      <c r="P115" s="12">
        <v>939</v>
      </c>
      <c r="Q115" s="11">
        <v>70545</v>
      </c>
      <c r="R115">
        <f t="shared" si="7"/>
        <v>1</v>
      </c>
      <c r="S115">
        <f t="shared" si="8"/>
        <v>1</v>
      </c>
      <c r="T115">
        <f t="shared" si="9"/>
        <v>37601</v>
      </c>
      <c r="U115" s="10">
        <f t="shared" si="10"/>
        <v>49230</v>
      </c>
      <c r="V115">
        <f t="shared" si="11"/>
        <v>0.6110741735592139</v>
      </c>
      <c r="W115" t="str">
        <f t="shared" si="12"/>
        <v>St. Helens North</v>
      </c>
      <c r="X115">
        <f t="shared" si="13"/>
        <v>14624</v>
      </c>
      <c r="Z115">
        <v>1</v>
      </c>
      <c r="AA115" s="6">
        <v>113</v>
      </c>
      <c r="AB115" s="7" t="s">
        <v>2254</v>
      </c>
      <c r="AC115" s="92">
        <v>3</v>
      </c>
      <c r="AD115" s="92" t="s">
        <v>72</v>
      </c>
      <c r="AE115" s="93">
        <v>2</v>
      </c>
      <c r="AF115" s="93">
        <v>2</v>
      </c>
      <c r="AG115" s="94" t="s">
        <v>2600</v>
      </c>
      <c r="AH115" s="95">
        <v>1951</v>
      </c>
      <c r="AI115" s="95" t="s">
        <v>2601</v>
      </c>
      <c r="AJ115" s="95" t="s">
        <v>385</v>
      </c>
      <c r="AK115" s="95" t="s">
        <v>1581</v>
      </c>
      <c r="AL115" s="95"/>
      <c r="AM115" s="95" t="s">
        <v>2602</v>
      </c>
      <c r="AN115" s="95">
        <v>1997</v>
      </c>
    </row>
    <row r="116" spans="1:40" ht="12.75">
      <c r="A116" s="6">
        <v>114</v>
      </c>
      <c r="B116" s="7" t="s">
        <v>2255</v>
      </c>
      <c r="C116">
        <v>14</v>
      </c>
      <c r="D116" s="6">
        <v>114</v>
      </c>
      <c r="E116" s="7" t="s">
        <v>2255</v>
      </c>
      <c r="F116" s="10">
        <v>6628</v>
      </c>
      <c r="G116" s="10">
        <v>30367</v>
      </c>
      <c r="H116" s="10">
        <v>5919</v>
      </c>
      <c r="I116" s="10">
        <v>0</v>
      </c>
      <c r="J116" s="10">
        <v>1344</v>
      </c>
      <c r="K116" s="10">
        <v>66526</v>
      </c>
      <c r="L116" s="11">
        <v>4675</v>
      </c>
      <c r="M116" s="11">
        <v>16799</v>
      </c>
      <c r="N116" s="11">
        <v>7814</v>
      </c>
      <c r="O116" s="12">
        <v>0</v>
      </c>
      <c r="P116" s="12">
        <v>4516</v>
      </c>
      <c r="Q116" s="11">
        <v>65122</v>
      </c>
      <c r="R116">
        <f t="shared" si="7"/>
        <v>1</v>
      </c>
      <c r="S116">
        <f t="shared" si="8"/>
        <v>1</v>
      </c>
      <c r="T116">
        <f t="shared" si="9"/>
        <v>33804</v>
      </c>
      <c r="U116" s="10">
        <f t="shared" si="10"/>
        <v>44258</v>
      </c>
      <c r="V116">
        <f t="shared" si="11"/>
        <v>0.4969530233108508</v>
      </c>
      <c r="W116" t="str">
        <f t="shared" si="12"/>
        <v>St. Helens South</v>
      </c>
      <c r="X116">
        <f t="shared" si="13"/>
        <v>17005</v>
      </c>
      <c r="Z116">
        <v>0</v>
      </c>
      <c r="AA116" s="6">
        <v>114</v>
      </c>
      <c r="AB116" s="7" t="s">
        <v>2255</v>
      </c>
      <c r="AC116" s="92">
        <v>3</v>
      </c>
      <c r="AD116" s="92" t="s">
        <v>72</v>
      </c>
      <c r="AE116" s="93">
        <v>2</v>
      </c>
      <c r="AF116" s="93">
        <v>2</v>
      </c>
      <c r="AG116" s="94" t="s">
        <v>2603</v>
      </c>
      <c r="AH116" s="95">
        <v>1958</v>
      </c>
      <c r="AI116" s="95" t="s">
        <v>2604</v>
      </c>
      <c r="AJ116" s="95" t="s">
        <v>346</v>
      </c>
      <c r="AK116" s="95" t="s">
        <v>2605</v>
      </c>
      <c r="AL116" s="95"/>
      <c r="AM116" s="95" t="s">
        <v>2606</v>
      </c>
      <c r="AN116" s="95">
        <v>2001</v>
      </c>
    </row>
    <row r="117" spans="1:40" ht="12.75">
      <c r="A117" s="6">
        <v>115</v>
      </c>
      <c r="B117" s="7" t="s">
        <v>2256</v>
      </c>
      <c r="C117">
        <v>15</v>
      </c>
      <c r="D117" s="6">
        <v>115</v>
      </c>
      <c r="E117" s="7" t="s">
        <v>2256</v>
      </c>
      <c r="F117" s="10">
        <v>18186</v>
      </c>
      <c r="G117" s="10">
        <v>6125</v>
      </c>
      <c r="H117" s="10">
        <v>24346</v>
      </c>
      <c r="I117" s="10">
        <v>0</v>
      </c>
      <c r="J117" s="10">
        <v>1939</v>
      </c>
      <c r="K117" s="10">
        <v>70194</v>
      </c>
      <c r="L117" s="11">
        <v>15004</v>
      </c>
      <c r="M117" s="11">
        <v>6816</v>
      </c>
      <c r="N117" s="11">
        <v>18011</v>
      </c>
      <c r="O117" s="12">
        <v>0</v>
      </c>
      <c r="P117" s="12">
        <v>1322</v>
      </c>
      <c r="Q117" s="11">
        <v>70785</v>
      </c>
      <c r="R117">
        <f t="shared" si="7"/>
        <v>0</v>
      </c>
      <c r="S117">
        <f t="shared" si="8"/>
        <v>0</v>
      </c>
      <c r="T117">
        <f t="shared" si="9"/>
        <v>41153</v>
      </c>
      <c r="U117" s="10">
        <f t="shared" si="10"/>
        <v>50596</v>
      </c>
      <c r="V117">
        <f t="shared" si="11"/>
        <v>0.16562583529754818</v>
      </c>
      <c r="W117" t="str">
        <f t="shared" si="12"/>
        <v>Southport</v>
      </c>
      <c r="X117">
        <f t="shared" si="13"/>
        <v>23142</v>
      </c>
      <c r="Z117">
        <v>0</v>
      </c>
      <c r="AA117" s="6">
        <v>115</v>
      </c>
      <c r="AB117" s="7" t="s">
        <v>2256</v>
      </c>
      <c r="AC117" s="92">
        <v>3</v>
      </c>
      <c r="AD117" s="92" t="s">
        <v>72</v>
      </c>
      <c r="AE117" s="93">
        <v>3</v>
      </c>
      <c r="AF117" s="93">
        <v>3</v>
      </c>
      <c r="AG117" s="94" t="s">
        <v>2607</v>
      </c>
      <c r="AH117" s="95"/>
      <c r="AI117" s="95"/>
      <c r="AJ117" s="95" t="s">
        <v>387</v>
      </c>
      <c r="AK117" s="95"/>
      <c r="AL117" s="95"/>
      <c r="AM117" s="95" t="s">
        <v>2608</v>
      </c>
      <c r="AN117" s="95">
        <v>2001</v>
      </c>
    </row>
    <row r="118" spans="1:40" ht="12.75">
      <c r="A118" s="6">
        <v>116</v>
      </c>
      <c r="B118" s="7" t="s">
        <v>2257</v>
      </c>
      <c r="C118">
        <v>33</v>
      </c>
      <c r="D118" s="6">
        <v>116</v>
      </c>
      <c r="E118" s="7" t="s">
        <v>2257</v>
      </c>
      <c r="F118" s="10">
        <v>11190</v>
      </c>
      <c r="G118" s="10">
        <v>30264</v>
      </c>
      <c r="H118" s="10">
        <v>3899</v>
      </c>
      <c r="I118" s="10">
        <v>0</v>
      </c>
      <c r="J118" s="10">
        <v>1490</v>
      </c>
      <c r="K118" s="10">
        <v>63714</v>
      </c>
      <c r="L118" s="11">
        <v>10442</v>
      </c>
      <c r="M118" s="11">
        <v>22718</v>
      </c>
      <c r="N118" s="11">
        <v>4186</v>
      </c>
      <c r="O118" s="12">
        <v>0</v>
      </c>
      <c r="P118" s="12">
        <v>0</v>
      </c>
      <c r="Q118" s="11">
        <v>64889</v>
      </c>
      <c r="R118">
        <f t="shared" si="7"/>
        <v>1</v>
      </c>
      <c r="S118">
        <f t="shared" si="8"/>
        <v>1</v>
      </c>
      <c r="T118">
        <f t="shared" si="9"/>
        <v>37346</v>
      </c>
      <c r="U118" s="10">
        <f t="shared" si="10"/>
        <v>46843</v>
      </c>
      <c r="V118">
        <f t="shared" si="11"/>
        <v>0.608311465752691</v>
      </c>
      <c r="W118" t="str">
        <f t="shared" si="12"/>
        <v>Wallasey</v>
      </c>
      <c r="X118">
        <f t="shared" si="13"/>
        <v>14628</v>
      </c>
      <c r="Z118">
        <v>0</v>
      </c>
      <c r="AA118" s="6">
        <v>116</v>
      </c>
      <c r="AB118" s="7" t="s">
        <v>2257</v>
      </c>
      <c r="AC118" s="92">
        <v>3</v>
      </c>
      <c r="AD118" s="92" t="s">
        <v>72</v>
      </c>
      <c r="AE118" s="93">
        <v>2</v>
      </c>
      <c r="AF118" s="93">
        <v>2</v>
      </c>
      <c r="AG118" s="94" t="s">
        <v>2609</v>
      </c>
      <c r="AH118" s="95">
        <v>1961</v>
      </c>
      <c r="AI118" s="95" t="s">
        <v>2610</v>
      </c>
      <c r="AJ118" s="95" t="s">
        <v>346</v>
      </c>
      <c r="AK118" s="95" t="s">
        <v>2611</v>
      </c>
      <c r="AL118" s="95"/>
      <c r="AM118" s="95" t="s">
        <v>2612</v>
      </c>
      <c r="AN118" s="95">
        <v>1992</v>
      </c>
    </row>
    <row r="119" spans="1:40" ht="12.75">
      <c r="A119" s="6">
        <v>117</v>
      </c>
      <c r="B119" s="7" t="s">
        <v>2258</v>
      </c>
      <c r="C119">
        <v>33</v>
      </c>
      <c r="D119" s="6">
        <v>117</v>
      </c>
      <c r="E119" s="7" t="s">
        <v>2258</v>
      </c>
      <c r="F119" s="10">
        <v>17495</v>
      </c>
      <c r="G119" s="10">
        <v>24499</v>
      </c>
      <c r="H119" s="10">
        <v>5018</v>
      </c>
      <c r="I119" s="10">
        <v>0</v>
      </c>
      <c r="J119" s="10">
        <v>1083</v>
      </c>
      <c r="K119" s="10">
        <v>59372</v>
      </c>
      <c r="L119" s="11">
        <v>13841</v>
      </c>
      <c r="M119" s="11">
        <v>18890</v>
      </c>
      <c r="N119" s="11">
        <v>7087</v>
      </c>
      <c r="O119" s="12">
        <v>0</v>
      </c>
      <c r="P119" s="12">
        <v>0</v>
      </c>
      <c r="Q119" s="11">
        <v>60653</v>
      </c>
      <c r="R119">
        <f t="shared" si="7"/>
        <v>1</v>
      </c>
      <c r="S119">
        <f t="shared" si="8"/>
        <v>1</v>
      </c>
      <c r="T119">
        <f t="shared" si="9"/>
        <v>39818</v>
      </c>
      <c r="U119" s="10">
        <f t="shared" si="10"/>
        <v>48095</v>
      </c>
      <c r="V119">
        <f t="shared" si="11"/>
        <v>0.4744085589431915</v>
      </c>
      <c r="W119" t="str">
        <f t="shared" si="12"/>
        <v>Wirral South</v>
      </c>
      <c r="X119">
        <f t="shared" si="13"/>
        <v>20928</v>
      </c>
      <c r="Z119">
        <v>0</v>
      </c>
      <c r="AA119" s="6">
        <v>117</v>
      </c>
      <c r="AB119" s="7" t="s">
        <v>2258</v>
      </c>
      <c r="AC119" s="92">
        <v>3</v>
      </c>
      <c r="AD119" s="92" t="s">
        <v>72</v>
      </c>
      <c r="AE119" s="93">
        <v>2</v>
      </c>
      <c r="AF119" s="93">
        <v>2</v>
      </c>
      <c r="AG119" s="94" t="s">
        <v>2613</v>
      </c>
      <c r="AH119" s="95">
        <v>1940</v>
      </c>
      <c r="AI119" s="95" t="s">
        <v>2614</v>
      </c>
      <c r="AJ119" s="95" t="s">
        <v>346</v>
      </c>
      <c r="AK119" s="95" t="s">
        <v>1581</v>
      </c>
      <c r="AL119" s="95"/>
      <c r="AM119" s="95" t="s">
        <v>2615</v>
      </c>
      <c r="AN119" s="95">
        <v>1997</v>
      </c>
    </row>
    <row r="120" spans="1:40" ht="12.75">
      <c r="A120" s="6">
        <v>118</v>
      </c>
      <c r="B120" s="7" t="s">
        <v>2259</v>
      </c>
      <c r="C120">
        <v>33</v>
      </c>
      <c r="D120" s="6">
        <v>118</v>
      </c>
      <c r="E120" s="7" t="s">
        <v>2259</v>
      </c>
      <c r="F120" s="10">
        <v>18297</v>
      </c>
      <c r="G120" s="10">
        <v>21035</v>
      </c>
      <c r="H120" s="10">
        <v>5945</v>
      </c>
      <c r="I120" s="10">
        <v>0</v>
      </c>
      <c r="J120" s="10">
        <v>1613</v>
      </c>
      <c r="K120" s="10">
        <v>60908</v>
      </c>
      <c r="L120" s="11">
        <v>15070</v>
      </c>
      <c r="M120" s="11">
        <v>19105</v>
      </c>
      <c r="N120" s="11">
        <v>6300</v>
      </c>
      <c r="O120" s="12">
        <v>0</v>
      </c>
      <c r="P120" s="12">
        <v>0</v>
      </c>
      <c r="Q120" s="11">
        <v>62294</v>
      </c>
      <c r="R120">
        <f t="shared" si="7"/>
        <v>1</v>
      </c>
      <c r="S120">
        <f t="shared" si="8"/>
        <v>1</v>
      </c>
      <c r="T120">
        <f t="shared" si="9"/>
        <v>40475</v>
      </c>
      <c r="U120" s="10">
        <f t="shared" si="10"/>
        <v>46890</v>
      </c>
      <c r="V120">
        <f t="shared" si="11"/>
        <v>0.47201976528721434</v>
      </c>
      <c r="W120" t="str">
        <f t="shared" si="12"/>
        <v>Wirral West</v>
      </c>
      <c r="X120">
        <f t="shared" si="13"/>
        <v>21370</v>
      </c>
      <c r="Z120">
        <v>0</v>
      </c>
      <c r="AA120" s="6">
        <v>118</v>
      </c>
      <c r="AB120" s="7" t="s">
        <v>2259</v>
      </c>
      <c r="AC120" s="92">
        <v>3</v>
      </c>
      <c r="AD120" s="92" t="s">
        <v>72</v>
      </c>
      <c r="AE120" s="93">
        <v>2</v>
      </c>
      <c r="AF120" s="93">
        <v>2</v>
      </c>
      <c r="AG120" s="94" t="s">
        <v>2616</v>
      </c>
      <c r="AH120" s="95">
        <v>1957</v>
      </c>
      <c r="AI120" s="95" t="s">
        <v>2617</v>
      </c>
      <c r="AJ120" s="95" t="s">
        <v>346</v>
      </c>
      <c r="AK120" s="95" t="s">
        <v>2618</v>
      </c>
      <c r="AL120" s="95"/>
      <c r="AM120" s="95" t="s">
        <v>2130</v>
      </c>
      <c r="AN120" s="95">
        <v>1997</v>
      </c>
    </row>
    <row r="121" spans="1:40" ht="12.75">
      <c r="A121" s="6">
        <v>119</v>
      </c>
      <c r="B121" s="7" t="s">
        <v>2260</v>
      </c>
      <c r="C121">
        <v>17</v>
      </c>
      <c r="D121" s="6">
        <v>119</v>
      </c>
      <c r="E121" s="7" t="s">
        <v>2260</v>
      </c>
      <c r="F121" s="10">
        <v>3589</v>
      </c>
      <c r="G121" s="10">
        <v>28090</v>
      </c>
      <c r="H121" s="10">
        <v>3481</v>
      </c>
      <c r="I121" s="10">
        <v>0</v>
      </c>
      <c r="J121" s="10">
        <v>1325</v>
      </c>
      <c r="K121" s="10">
        <v>61133</v>
      </c>
      <c r="L121" s="11">
        <v>3608</v>
      </c>
      <c r="M121" s="11">
        <v>19181</v>
      </c>
      <c r="N121" s="11">
        <v>4051</v>
      </c>
      <c r="O121" s="12">
        <v>0</v>
      </c>
      <c r="P121" s="12">
        <v>703</v>
      </c>
      <c r="Q121" s="11">
        <v>60086</v>
      </c>
      <c r="R121">
        <f t="shared" si="7"/>
        <v>1</v>
      </c>
      <c r="S121">
        <f t="shared" si="8"/>
        <v>1</v>
      </c>
      <c r="T121">
        <f t="shared" si="9"/>
        <v>27543</v>
      </c>
      <c r="U121" s="10">
        <f t="shared" si="10"/>
        <v>36485</v>
      </c>
      <c r="V121">
        <f t="shared" si="11"/>
        <v>0.6964019896162364</v>
      </c>
      <c r="W121" t="str">
        <f t="shared" si="12"/>
        <v>Barnsley Central</v>
      </c>
      <c r="X121">
        <f t="shared" si="13"/>
        <v>8362</v>
      </c>
      <c r="Z121">
        <v>0</v>
      </c>
      <c r="AA121" s="6">
        <v>119</v>
      </c>
      <c r="AB121" s="7" t="s">
        <v>2260</v>
      </c>
      <c r="AC121" s="92">
        <v>4</v>
      </c>
      <c r="AD121" s="92" t="s">
        <v>2619</v>
      </c>
      <c r="AE121" s="93">
        <v>2</v>
      </c>
      <c r="AF121" s="93">
        <v>2</v>
      </c>
      <c r="AG121" s="94" t="s">
        <v>2620</v>
      </c>
      <c r="AH121" s="95">
        <v>1955</v>
      </c>
      <c r="AI121" s="95" t="s">
        <v>2621</v>
      </c>
      <c r="AJ121" s="95" t="s">
        <v>346</v>
      </c>
      <c r="AK121" s="95" t="s">
        <v>1717</v>
      </c>
      <c r="AL121" s="95"/>
      <c r="AM121" s="95" t="s">
        <v>2622</v>
      </c>
      <c r="AN121" s="95">
        <v>1987</v>
      </c>
    </row>
    <row r="122" spans="1:40" ht="12.75">
      <c r="A122" s="6">
        <v>120</v>
      </c>
      <c r="B122" s="7" t="s">
        <v>2261</v>
      </c>
      <c r="C122">
        <v>17</v>
      </c>
      <c r="D122" s="6">
        <v>120</v>
      </c>
      <c r="E122" s="7" t="s">
        <v>2261</v>
      </c>
      <c r="F122" s="10">
        <v>4936</v>
      </c>
      <c r="G122" s="10">
        <v>31699</v>
      </c>
      <c r="H122" s="10">
        <v>4489</v>
      </c>
      <c r="I122" s="10">
        <v>0</v>
      </c>
      <c r="J122" s="10">
        <v>2211</v>
      </c>
      <c r="K122" s="10">
        <v>67840</v>
      </c>
      <c r="L122" s="11">
        <v>4024</v>
      </c>
      <c r="M122" s="11">
        <v>21945</v>
      </c>
      <c r="N122" s="11">
        <v>5156</v>
      </c>
      <c r="O122" s="12">
        <v>0</v>
      </c>
      <c r="P122" s="12">
        <v>1384</v>
      </c>
      <c r="Q122" s="11">
        <v>65655</v>
      </c>
      <c r="R122">
        <f t="shared" si="7"/>
        <v>1</v>
      </c>
      <c r="S122">
        <f t="shared" si="8"/>
        <v>1</v>
      </c>
      <c r="T122">
        <f t="shared" si="9"/>
        <v>32509</v>
      </c>
      <c r="U122" s="10">
        <f t="shared" si="10"/>
        <v>43335</v>
      </c>
      <c r="V122">
        <f t="shared" si="11"/>
        <v>0.6750438340151957</v>
      </c>
      <c r="W122" t="str">
        <f t="shared" si="12"/>
        <v>Barnsley East and Mexborough</v>
      </c>
      <c r="X122">
        <f t="shared" si="13"/>
        <v>10564</v>
      </c>
      <c r="Z122">
        <v>0</v>
      </c>
      <c r="AA122" s="6">
        <v>120</v>
      </c>
      <c r="AB122" s="7" t="s">
        <v>2261</v>
      </c>
      <c r="AC122" s="92">
        <v>4</v>
      </c>
      <c r="AD122" s="92" t="s">
        <v>2619</v>
      </c>
      <c r="AE122" s="93">
        <v>2</v>
      </c>
      <c r="AF122" s="93">
        <v>2</v>
      </c>
      <c r="AG122" s="94" t="s">
        <v>2623</v>
      </c>
      <c r="AH122" s="95">
        <v>1952</v>
      </c>
      <c r="AI122" s="95" t="s">
        <v>2624</v>
      </c>
      <c r="AJ122" s="95" t="s">
        <v>346</v>
      </c>
      <c r="AK122" s="95" t="s">
        <v>2625</v>
      </c>
      <c r="AL122" s="95"/>
      <c r="AM122" s="95" t="s">
        <v>349</v>
      </c>
      <c r="AN122" s="95">
        <v>1996</v>
      </c>
    </row>
    <row r="123" spans="1:40" ht="12.75">
      <c r="A123" s="6">
        <v>121</v>
      </c>
      <c r="B123" s="7" t="s">
        <v>2262</v>
      </c>
      <c r="C123">
        <v>16</v>
      </c>
      <c r="D123" s="6">
        <v>121</v>
      </c>
      <c r="E123" s="7" t="s">
        <v>2262</v>
      </c>
      <c r="F123" s="10">
        <v>7750</v>
      </c>
      <c r="G123" s="10">
        <v>25017</v>
      </c>
      <c r="H123" s="10">
        <v>7613</v>
      </c>
      <c r="I123" s="10">
        <v>0</v>
      </c>
      <c r="J123" s="10">
        <v>1828</v>
      </c>
      <c r="K123" s="10">
        <v>64894</v>
      </c>
      <c r="L123" s="11">
        <v>7892</v>
      </c>
      <c r="M123" s="11">
        <v>20244</v>
      </c>
      <c r="N123" s="11">
        <v>6428</v>
      </c>
      <c r="O123" s="12">
        <v>0</v>
      </c>
      <c r="P123" s="12">
        <v>0</v>
      </c>
      <c r="Q123" s="11">
        <v>65291</v>
      </c>
      <c r="R123">
        <f t="shared" si="7"/>
        <v>1</v>
      </c>
      <c r="S123">
        <f t="shared" si="8"/>
        <v>1</v>
      </c>
      <c r="T123">
        <f t="shared" si="9"/>
        <v>34564</v>
      </c>
      <c r="U123" s="10">
        <f t="shared" si="10"/>
        <v>42208</v>
      </c>
      <c r="V123">
        <f t="shared" si="11"/>
        <v>0.5856960999884273</v>
      </c>
      <c r="W123" t="str">
        <f t="shared" si="12"/>
        <v>Barnsley West and Penistone</v>
      </c>
      <c r="X123">
        <f t="shared" si="13"/>
        <v>14320</v>
      </c>
      <c r="Z123">
        <v>1</v>
      </c>
      <c r="AA123" s="6">
        <v>121</v>
      </c>
      <c r="AB123" s="7" t="s">
        <v>2262</v>
      </c>
      <c r="AC123" s="92">
        <v>4</v>
      </c>
      <c r="AD123" s="92" t="s">
        <v>2619</v>
      </c>
      <c r="AE123" s="93">
        <v>2</v>
      </c>
      <c r="AF123" s="93">
        <v>2</v>
      </c>
      <c r="AG123" s="94" t="s">
        <v>2626</v>
      </c>
      <c r="AH123" s="95">
        <v>1943</v>
      </c>
      <c r="AI123" s="95" t="s">
        <v>2627</v>
      </c>
      <c r="AJ123" s="95" t="s">
        <v>362</v>
      </c>
      <c r="AK123" s="95" t="s">
        <v>2628</v>
      </c>
      <c r="AL123" s="95"/>
      <c r="AM123" s="95" t="s">
        <v>2629</v>
      </c>
      <c r="AN123" s="95">
        <v>1992</v>
      </c>
    </row>
    <row r="124" spans="1:40" ht="12.75">
      <c r="A124" s="6">
        <v>122</v>
      </c>
      <c r="B124" s="7" t="s">
        <v>2263</v>
      </c>
      <c r="C124">
        <v>17</v>
      </c>
      <c r="D124" s="6">
        <v>122</v>
      </c>
      <c r="E124" s="7" t="s">
        <v>2263</v>
      </c>
      <c r="F124" s="10">
        <v>9105</v>
      </c>
      <c r="G124" s="10">
        <v>26961</v>
      </c>
      <c r="H124" s="10">
        <v>4091</v>
      </c>
      <c r="I124" s="10">
        <v>0</v>
      </c>
      <c r="J124" s="10">
        <v>3286</v>
      </c>
      <c r="K124" s="10">
        <v>67965</v>
      </c>
      <c r="L124" s="11">
        <v>8035</v>
      </c>
      <c r="M124" s="11">
        <v>20034</v>
      </c>
      <c r="N124" s="11">
        <v>4390</v>
      </c>
      <c r="O124" s="12">
        <v>0</v>
      </c>
      <c r="P124" s="12">
        <v>1443</v>
      </c>
      <c r="Q124" s="11">
        <v>65087</v>
      </c>
      <c r="R124">
        <f t="shared" si="7"/>
        <v>1</v>
      </c>
      <c r="S124">
        <f t="shared" si="8"/>
        <v>1</v>
      </c>
      <c r="T124">
        <f t="shared" si="9"/>
        <v>33902</v>
      </c>
      <c r="U124" s="10">
        <f t="shared" si="10"/>
        <v>43443</v>
      </c>
      <c r="V124">
        <f t="shared" si="11"/>
        <v>0.5909385876939414</v>
      </c>
      <c r="W124" t="str">
        <f t="shared" si="12"/>
        <v>Doncaster Central</v>
      </c>
      <c r="X124">
        <f t="shared" si="13"/>
        <v>13868</v>
      </c>
      <c r="Z124">
        <v>0</v>
      </c>
      <c r="AA124" s="6">
        <v>122</v>
      </c>
      <c r="AB124" s="7" t="s">
        <v>2263</v>
      </c>
      <c r="AC124" s="92">
        <v>4</v>
      </c>
      <c r="AD124" s="92" t="s">
        <v>2619</v>
      </c>
      <c r="AE124" s="93">
        <v>2</v>
      </c>
      <c r="AF124" s="93">
        <v>2</v>
      </c>
      <c r="AG124" s="94" t="s">
        <v>2630</v>
      </c>
      <c r="AH124" s="95">
        <v>1958</v>
      </c>
      <c r="AI124" s="95" t="s">
        <v>2631</v>
      </c>
      <c r="AJ124" s="95" t="s">
        <v>346</v>
      </c>
      <c r="AK124" s="95" t="s">
        <v>1660</v>
      </c>
      <c r="AL124" s="95" t="s">
        <v>2632</v>
      </c>
      <c r="AM124" s="95" t="s">
        <v>2633</v>
      </c>
      <c r="AN124" s="95">
        <v>1997</v>
      </c>
    </row>
    <row r="125" spans="1:40" ht="12.75">
      <c r="A125" s="6">
        <v>123</v>
      </c>
      <c r="B125" s="7" t="s">
        <v>2264</v>
      </c>
      <c r="C125">
        <v>17</v>
      </c>
      <c r="D125" s="6">
        <v>123</v>
      </c>
      <c r="E125" s="7" t="s">
        <v>2264</v>
      </c>
      <c r="F125" s="10">
        <v>5906</v>
      </c>
      <c r="G125" s="10">
        <v>27843</v>
      </c>
      <c r="H125" s="10">
        <v>3369</v>
      </c>
      <c r="I125" s="10">
        <v>0</v>
      </c>
      <c r="J125" s="10">
        <v>2770</v>
      </c>
      <c r="K125" s="10">
        <v>63019</v>
      </c>
      <c r="L125" s="11">
        <v>4601</v>
      </c>
      <c r="M125" s="11">
        <v>19788</v>
      </c>
      <c r="N125" s="11">
        <v>3323</v>
      </c>
      <c r="O125" s="12">
        <v>0</v>
      </c>
      <c r="P125" s="12">
        <v>3651</v>
      </c>
      <c r="Q125" s="11">
        <v>62124</v>
      </c>
      <c r="R125">
        <f t="shared" si="7"/>
        <v>1</v>
      </c>
      <c r="S125">
        <f t="shared" si="8"/>
        <v>1</v>
      </c>
      <c r="T125">
        <f t="shared" si="9"/>
        <v>31363</v>
      </c>
      <c r="U125" s="10">
        <f t="shared" si="10"/>
        <v>39888</v>
      </c>
      <c r="V125">
        <f t="shared" si="11"/>
        <v>0.6309345407008258</v>
      </c>
      <c r="W125" t="str">
        <f t="shared" si="12"/>
        <v>Doncaster North</v>
      </c>
      <c r="X125">
        <f t="shared" si="13"/>
        <v>11575</v>
      </c>
      <c r="Z125">
        <v>1</v>
      </c>
      <c r="AA125" s="6">
        <v>123</v>
      </c>
      <c r="AB125" s="7" t="s">
        <v>2264</v>
      </c>
      <c r="AC125" s="92">
        <v>4</v>
      </c>
      <c r="AD125" s="92" t="s">
        <v>2619</v>
      </c>
      <c r="AE125" s="93">
        <v>2</v>
      </c>
      <c r="AF125" s="93">
        <v>2</v>
      </c>
      <c r="AG125" s="94" t="s">
        <v>2634</v>
      </c>
      <c r="AH125" s="95">
        <v>1952</v>
      </c>
      <c r="AI125" s="95" t="s">
        <v>2635</v>
      </c>
      <c r="AJ125" s="95" t="s">
        <v>362</v>
      </c>
      <c r="AK125" s="95" t="s">
        <v>2636</v>
      </c>
      <c r="AL125" s="95" t="s">
        <v>2637</v>
      </c>
      <c r="AM125" s="95" t="s">
        <v>2638</v>
      </c>
      <c r="AN125" s="95">
        <v>1992</v>
      </c>
    </row>
    <row r="126" spans="1:40" ht="12.75">
      <c r="A126" s="6">
        <v>124</v>
      </c>
      <c r="B126" s="7" t="s">
        <v>2265</v>
      </c>
      <c r="C126">
        <v>17</v>
      </c>
      <c r="D126" s="6">
        <v>124</v>
      </c>
      <c r="E126" s="7" t="s">
        <v>2265</v>
      </c>
      <c r="F126" s="10">
        <v>10717</v>
      </c>
      <c r="G126" s="10">
        <v>25376</v>
      </c>
      <c r="H126" s="10">
        <v>4238</v>
      </c>
      <c r="I126" s="10">
        <v>0</v>
      </c>
      <c r="J126" s="10">
        <v>3226</v>
      </c>
      <c r="K126" s="10">
        <v>65643</v>
      </c>
      <c r="L126" s="11">
        <v>10489</v>
      </c>
      <c r="M126" s="11">
        <v>20009</v>
      </c>
      <c r="N126" s="11">
        <v>4089</v>
      </c>
      <c r="O126" s="12">
        <v>0</v>
      </c>
      <c r="P126" s="12">
        <v>2043</v>
      </c>
      <c r="Q126" s="11">
        <v>66244</v>
      </c>
      <c r="R126">
        <f t="shared" si="7"/>
        <v>1</v>
      </c>
      <c r="S126">
        <f t="shared" si="8"/>
        <v>1</v>
      </c>
      <c r="T126">
        <f t="shared" si="9"/>
        <v>36630</v>
      </c>
      <c r="U126" s="10">
        <f t="shared" si="10"/>
        <v>43557</v>
      </c>
      <c r="V126">
        <f t="shared" si="11"/>
        <v>0.5462462462462463</v>
      </c>
      <c r="W126" t="str">
        <f t="shared" si="12"/>
        <v>Don Valley</v>
      </c>
      <c r="X126">
        <f t="shared" si="13"/>
        <v>16621</v>
      </c>
      <c r="Z126">
        <v>0</v>
      </c>
      <c r="AA126" s="6">
        <v>124</v>
      </c>
      <c r="AB126" s="7" t="s">
        <v>2265</v>
      </c>
      <c r="AC126" s="92">
        <v>4</v>
      </c>
      <c r="AD126" s="92" t="s">
        <v>2619</v>
      </c>
      <c r="AE126" s="93">
        <v>2</v>
      </c>
      <c r="AF126" s="93">
        <v>2</v>
      </c>
      <c r="AG126" s="94" t="s">
        <v>2639</v>
      </c>
      <c r="AH126" s="95">
        <v>1961</v>
      </c>
      <c r="AI126" s="95" t="s">
        <v>2640</v>
      </c>
      <c r="AJ126" s="95" t="s">
        <v>346</v>
      </c>
      <c r="AK126" s="95" t="s">
        <v>2641</v>
      </c>
      <c r="AL126" s="95" t="s">
        <v>2642</v>
      </c>
      <c r="AM126" s="95" t="s">
        <v>2643</v>
      </c>
      <c r="AN126" s="95">
        <v>1997</v>
      </c>
    </row>
    <row r="127" spans="1:40" ht="12.75">
      <c r="A127" s="6">
        <v>125</v>
      </c>
      <c r="B127" s="7" t="s">
        <v>2266</v>
      </c>
      <c r="C127">
        <v>17</v>
      </c>
      <c r="D127" s="6">
        <v>125</v>
      </c>
      <c r="E127" s="7" t="s">
        <v>2266</v>
      </c>
      <c r="F127" s="10">
        <v>7699</v>
      </c>
      <c r="G127" s="10">
        <v>31184</v>
      </c>
      <c r="H127" s="10">
        <v>5342</v>
      </c>
      <c r="I127" s="10">
        <v>0</v>
      </c>
      <c r="J127" s="10">
        <v>1932</v>
      </c>
      <c r="K127" s="10">
        <v>68622</v>
      </c>
      <c r="L127" s="11">
        <v>7969</v>
      </c>
      <c r="M127" s="11">
        <v>22851</v>
      </c>
      <c r="N127" s="11">
        <v>4603</v>
      </c>
      <c r="O127" s="12">
        <v>0</v>
      </c>
      <c r="P127" s="12">
        <v>1380</v>
      </c>
      <c r="Q127" s="11">
        <v>69174</v>
      </c>
      <c r="R127">
        <f t="shared" si="7"/>
        <v>1</v>
      </c>
      <c r="S127">
        <f t="shared" si="8"/>
        <v>1</v>
      </c>
      <c r="T127">
        <f t="shared" si="9"/>
        <v>36803</v>
      </c>
      <c r="U127" s="10">
        <f t="shared" si="10"/>
        <v>46157</v>
      </c>
      <c r="V127">
        <f t="shared" si="11"/>
        <v>0.6209004700703747</v>
      </c>
      <c r="W127" t="str">
        <f t="shared" si="12"/>
        <v>Rother Valley</v>
      </c>
      <c r="X127">
        <f t="shared" si="13"/>
        <v>13952</v>
      </c>
      <c r="Z127">
        <v>1</v>
      </c>
      <c r="AA127" s="6">
        <v>125</v>
      </c>
      <c r="AB127" s="7" t="s">
        <v>2266</v>
      </c>
      <c r="AC127" s="92">
        <v>4</v>
      </c>
      <c r="AD127" s="92" t="s">
        <v>2619</v>
      </c>
      <c r="AE127" s="93">
        <v>2</v>
      </c>
      <c r="AF127" s="93">
        <v>2</v>
      </c>
      <c r="AG127" s="94" t="s">
        <v>2644</v>
      </c>
      <c r="AH127" s="95">
        <v>1946</v>
      </c>
      <c r="AI127" s="95" t="s">
        <v>2645</v>
      </c>
      <c r="AJ127" s="95" t="s">
        <v>2646</v>
      </c>
      <c r="AK127" s="95" t="s">
        <v>1581</v>
      </c>
      <c r="AL127" s="95"/>
      <c r="AM127" s="95" t="s">
        <v>2647</v>
      </c>
      <c r="AN127" s="95">
        <v>1983</v>
      </c>
    </row>
    <row r="128" spans="1:40" ht="12.75">
      <c r="A128" s="6">
        <v>126</v>
      </c>
      <c r="B128" s="7" t="s">
        <v>2267</v>
      </c>
      <c r="C128">
        <v>17</v>
      </c>
      <c r="D128" s="6">
        <v>126</v>
      </c>
      <c r="E128" s="7" t="s">
        <v>2267</v>
      </c>
      <c r="F128" s="10">
        <v>5383</v>
      </c>
      <c r="G128" s="10">
        <v>26852</v>
      </c>
      <c r="H128" s="10">
        <v>3919</v>
      </c>
      <c r="I128" s="10">
        <v>0</v>
      </c>
      <c r="J128" s="10">
        <v>1496</v>
      </c>
      <c r="K128" s="10">
        <v>59895</v>
      </c>
      <c r="L128" s="11">
        <v>5682</v>
      </c>
      <c r="M128" s="11">
        <v>18759</v>
      </c>
      <c r="N128" s="11">
        <v>3117</v>
      </c>
      <c r="O128" s="12">
        <v>0</v>
      </c>
      <c r="P128" s="12">
        <v>1796</v>
      </c>
      <c r="Q128" s="11">
        <v>57931</v>
      </c>
      <c r="R128">
        <f t="shared" si="7"/>
        <v>1</v>
      </c>
      <c r="S128">
        <f t="shared" si="8"/>
        <v>1</v>
      </c>
      <c r="T128">
        <f t="shared" si="9"/>
        <v>29354</v>
      </c>
      <c r="U128" s="10">
        <f t="shared" si="10"/>
        <v>37650</v>
      </c>
      <c r="V128">
        <f t="shared" si="11"/>
        <v>0.6390611160318866</v>
      </c>
      <c r="W128" t="str">
        <f t="shared" si="12"/>
        <v>Rotherham</v>
      </c>
      <c r="X128">
        <f t="shared" si="13"/>
        <v>10595</v>
      </c>
      <c r="Z128">
        <v>0</v>
      </c>
      <c r="AA128" s="6">
        <v>126</v>
      </c>
      <c r="AB128" s="7" t="s">
        <v>2267</v>
      </c>
      <c r="AC128" s="92">
        <v>4</v>
      </c>
      <c r="AD128" s="92" t="s">
        <v>2619</v>
      </c>
      <c r="AE128" s="93">
        <v>2</v>
      </c>
      <c r="AF128" s="93">
        <v>2</v>
      </c>
      <c r="AG128" s="94" t="s">
        <v>2648</v>
      </c>
      <c r="AH128" s="95">
        <v>1948</v>
      </c>
      <c r="AI128" s="95" t="s">
        <v>2649</v>
      </c>
      <c r="AJ128" s="95" t="s">
        <v>346</v>
      </c>
      <c r="AK128" s="95" t="s">
        <v>2650</v>
      </c>
      <c r="AL128" s="95" t="s">
        <v>2651</v>
      </c>
      <c r="AM128" s="95" t="s">
        <v>2652</v>
      </c>
      <c r="AN128" s="95">
        <v>1994</v>
      </c>
    </row>
    <row r="129" spans="1:40" ht="12.75">
      <c r="A129" s="6">
        <v>127</v>
      </c>
      <c r="B129" s="7" t="s">
        <v>2268</v>
      </c>
      <c r="C129">
        <v>16</v>
      </c>
      <c r="D129" s="6">
        <v>127</v>
      </c>
      <c r="E129" s="7" t="s">
        <v>2268</v>
      </c>
      <c r="F129" s="10">
        <v>7119</v>
      </c>
      <c r="G129" s="10">
        <v>28937</v>
      </c>
      <c r="H129" s="10">
        <v>6973</v>
      </c>
      <c r="I129" s="10">
        <v>0</v>
      </c>
      <c r="J129" s="10">
        <v>1289</v>
      </c>
      <c r="K129" s="10">
        <v>68548</v>
      </c>
      <c r="L129" s="11">
        <v>5443</v>
      </c>
      <c r="M129" s="11">
        <v>24287</v>
      </c>
      <c r="N129" s="11">
        <v>5092</v>
      </c>
      <c r="O129" s="12">
        <v>0</v>
      </c>
      <c r="P129" s="12">
        <v>1002</v>
      </c>
      <c r="Q129" s="11">
        <v>68386</v>
      </c>
      <c r="R129">
        <f t="shared" si="7"/>
        <v>1</v>
      </c>
      <c r="S129">
        <f t="shared" si="8"/>
        <v>1</v>
      </c>
      <c r="T129">
        <f t="shared" si="9"/>
        <v>35824</v>
      </c>
      <c r="U129" s="10">
        <f t="shared" si="10"/>
        <v>44318</v>
      </c>
      <c r="V129">
        <f t="shared" si="11"/>
        <v>0.6779533273782938</v>
      </c>
      <c r="W129" t="str">
        <f t="shared" si="12"/>
        <v>Sheffield, Attercliffe</v>
      </c>
      <c r="X129">
        <f t="shared" si="13"/>
        <v>11537</v>
      </c>
      <c r="Z129">
        <v>0</v>
      </c>
      <c r="AA129" s="6">
        <v>127</v>
      </c>
      <c r="AB129" s="7" t="s">
        <v>2268</v>
      </c>
      <c r="AC129" s="92">
        <v>4</v>
      </c>
      <c r="AD129" s="92" t="s">
        <v>2619</v>
      </c>
      <c r="AE129" s="93">
        <v>2</v>
      </c>
      <c r="AF129" s="93">
        <v>2</v>
      </c>
      <c r="AG129" s="94" t="s">
        <v>1003</v>
      </c>
      <c r="AH129" s="95">
        <v>1950</v>
      </c>
      <c r="AI129" s="95" t="s">
        <v>1004</v>
      </c>
      <c r="AJ129" s="95" t="s">
        <v>346</v>
      </c>
      <c r="AK129" s="95" t="s">
        <v>1005</v>
      </c>
      <c r="AL129" s="95"/>
      <c r="AM129" s="95" t="s">
        <v>1006</v>
      </c>
      <c r="AN129" s="95">
        <v>1992</v>
      </c>
    </row>
    <row r="130" spans="1:40" ht="12.75">
      <c r="A130" s="6">
        <v>128</v>
      </c>
      <c r="B130" s="7" t="s">
        <v>2269</v>
      </c>
      <c r="C130">
        <v>16</v>
      </c>
      <c r="D130" s="6">
        <v>128</v>
      </c>
      <c r="E130" s="7" t="s">
        <v>2269</v>
      </c>
      <c r="F130" s="10">
        <v>2850</v>
      </c>
      <c r="G130" s="10">
        <v>24901</v>
      </c>
      <c r="H130" s="10">
        <v>4947</v>
      </c>
      <c r="I130" s="10">
        <v>0</v>
      </c>
      <c r="J130" s="10">
        <v>1167</v>
      </c>
      <c r="K130" s="10">
        <v>58930</v>
      </c>
      <c r="L130" s="11">
        <v>2601</v>
      </c>
      <c r="M130" s="11">
        <v>19650</v>
      </c>
      <c r="N130" s="11">
        <v>2238</v>
      </c>
      <c r="O130" s="12">
        <v>0</v>
      </c>
      <c r="P130" s="12">
        <v>1063</v>
      </c>
      <c r="Q130" s="11">
        <v>54711</v>
      </c>
      <c r="R130">
        <f t="shared" si="7"/>
        <v>1</v>
      </c>
      <c r="S130">
        <f t="shared" si="8"/>
        <v>1</v>
      </c>
      <c r="T130">
        <f t="shared" si="9"/>
        <v>25552</v>
      </c>
      <c r="U130" s="10">
        <f t="shared" si="10"/>
        <v>33865</v>
      </c>
      <c r="V130">
        <f t="shared" si="11"/>
        <v>0.7690200375704446</v>
      </c>
      <c r="W130" t="str">
        <f t="shared" si="12"/>
        <v>Sheffield, Brightside</v>
      </c>
      <c r="X130">
        <f t="shared" si="13"/>
        <v>5902</v>
      </c>
      <c r="Z130">
        <v>0</v>
      </c>
      <c r="AA130" s="6">
        <v>128</v>
      </c>
      <c r="AB130" s="7" t="s">
        <v>2269</v>
      </c>
      <c r="AC130" s="92">
        <v>4</v>
      </c>
      <c r="AD130" s="92" t="s">
        <v>2619</v>
      </c>
      <c r="AE130" s="93">
        <v>2</v>
      </c>
      <c r="AF130" s="93">
        <v>2</v>
      </c>
      <c r="AG130" s="94" t="s">
        <v>1007</v>
      </c>
      <c r="AH130" s="95">
        <v>1947</v>
      </c>
      <c r="AI130" s="95" t="s">
        <v>1008</v>
      </c>
      <c r="AJ130" s="95" t="s">
        <v>346</v>
      </c>
      <c r="AK130" s="95" t="s">
        <v>1009</v>
      </c>
      <c r="AL130" s="95" t="s">
        <v>1010</v>
      </c>
      <c r="AM130" s="95" t="s">
        <v>1011</v>
      </c>
      <c r="AN130" s="95">
        <v>1987</v>
      </c>
    </row>
    <row r="131" spans="1:40" ht="12.75">
      <c r="A131" s="6">
        <v>129</v>
      </c>
      <c r="B131" s="7" t="s">
        <v>2270</v>
      </c>
      <c r="C131">
        <v>16</v>
      </c>
      <c r="D131" s="6">
        <v>129</v>
      </c>
      <c r="E131" s="7" t="s">
        <v>2270</v>
      </c>
      <c r="F131" s="10">
        <v>4341</v>
      </c>
      <c r="G131" s="10">
        <v>23179</v>
      </c>
      <c r="H131" s="10">
        <v>6273</v>
      </c>
      <c r="I131" s="10">
        <v>0</v>
      </c>
      <c r="J131" s="10">
        <v>2622</v>
      </c>
      <c r="K131" s="10">
        <v>68667</v>
      </c>
      <c r="L131" s="11">
        <v>3289</v>
      </c>
      <c r="M131" s="11">
        <v>18477</v>
      </c>
      <c r="N131" s="11">
        <v>5933</v>
      </c>
      <c r="O131" s="12">
        <v>0</v>
      </c>
      <c r="P131" s="12">
        <v>2370</v>
      </c>
      <c r="Q131" s="11">
        <v>62018</v>
      </c>
      <c r="R131">
        <f t="shared" si="7"/>
        <v>1</v>
      </c>
      <c r="S131">
        <f t="shared" si="8"/>
        <v>1</v>
      </c>
      <c r="T131">
        <f t="shared" si="9"/>
        <v>30069</v>
      </c>
      <c r="U131" s="10">
        <f t="shared" si="10"/>
        <v>36415</v>
      </c>
      <c r="V131">
        <f t="shared" si="11"/>
        <v>0.6144866806345406</v>
      </c>
      <c r="W131" t="str">
        <f t="shared" si="12"/>
        <v>Sheffield Central</v>
      </c>
      <c r="X131">
        <f t="shared" si="13"/>
        <v>11592</v>
      </c>
      <c r="Z131">
        <v>1</v>
      </c>
      <c r="AA131" s="6">
        <v>129</v>
      </c>
      <c r="AB131" s="7" t="s">
        <v>2270</v>
      </c>
      <c r="AC131" s="92">
        <v>4</v>
      </c>
      <c r="AD131" s="92" t="s">
        <v>2619</v>
      </c>
      <c r="AE131" s="93">
        <v>2</v>
      </c>
      <c r="AF131" s="93">
        <v>2</v>
      </c>
      <c r="AG131" s="94" t="s">
        <v>1012</v>
      </c>
      <c r="AH131" s="95">
        <v>1943</v>
      </c>
      <c r="AI131" s="95" t="s">
        <v>1013</v>
      </c>
      <c r="AJ131" s="95" t="s">
        <v>362</v>
      </c>
      <c r="AK131" s="95" t="s">
        <v>1014</v>
      </c>
      <c r="AL131" s="95"/>
      <c r="AM131" s="95" t="s">
        <v>1015</v>
      </c>
      <c r="AN131" s="95">
        <v>1983</v>
      </c>
    </row>
    <row r="132" spans="1:40" ht="12.75">
      <c r="A132" s="6">
        <v>130</v>
      </c>
      <c r="B132" s="7" t="s">
        <v>2271</v>
      </c>
      <c r="C132">
        <v>16</v>
      </c>
      <c r="D132" s="6">
        <v>130</v>
      </c>
      <c r="E132" s="7" t="s">
        <v>2271</v>
      </c>
      <c r="F132" s="10">
        <v>15074</v>
      </c>
      <c r="G132" s="10">
        <v>6147</v>
      </c>
      <c r="H132" s="10">
        <v>23345</v>
      </c>
      <c r="I132" s="10">
        <v>0</v>
      </c>
      <c r="J132" s="10">
        <v>913</v>
      </c>
      <c r="K132" s="10">
        <v>62834</v>
      </c>
      <c r="L132" s="11">
        <v>11856</v>
      </c>
      <c r="M132" s="11">
        <v>4758</v>
      </c>
      <c r="N132" s="11">
        <v>21203</v>
      </c>
      <c r="O132" s="12">
        <v>0</v>
      </c>
      <c r="P132" s="12">
        <v>429</v>
      </c>
      <c r="Q132" s="11">
        <v>60288</v>
      </c>
      <c r="R132">
        <f aca="true" t="shared" si="14" ref="R132:R195">IF(MATCH(MAX(L132:P132),L132:P132,0)=2,1,0)</f>
        <v>0</v>
      </c>
      <c r="S132">
        <f aca="true" t="shared" si="15" ref="S132:S195">IF(MATCH(MAX(F132:J132),F132:J132,0)=2,1,0)</f>
        <v>0</v>
      </c>
      <c r="T132">
        <f aca="true" t="shared" si="16" ref="T132:T195">SUM(L132:P132)</f>
        <v>38246</v>
      </c>
      <c r="U132" s="10">
        <f aca="true" t="shared" si="17" ref="U132:U195">SUM(F132:J132)</f>
        <v>45479</v>
      </c>
      <c r="V132">
        <f aca="true" t="shared" si="18" ref="V132:V195">M132/T132</f>
        <v>0.12440516655336506</v>
      </c>
      <c r="W132" t="str">
        <f aca="true" t="shared" si="19" ref="W132:W195">B132</f>
        <v>Sheffield, Hallam</v>
      </c>
      <c r="X132">
        <f aca="true" t="shared" si="20" ref="X132:X195">T132-MAX(L132:P132)</f>
        <v>17043</v>
      </c>
      <c r="Z132">
        <v>0</v>
      </c>
      <c r="AA132" s="6">
        <v>130</v>
      </c>
      <c r="AB132" s="7" t="s">
        <v>2271</v>
      </c>
      <c r="AC132" s="92">
        <v>4</v>
      </c>
      <c r="AD132" s="92" t="s">
        <v>2619</v>
      </c>
      <c r="AE132" s="93">
        <v>3</v>
      </c>
      <c r="AF132" s="93">
        <v>3</v>
      </c>
      <c r="AG132" s="94" t="s">
        <v>1016</v>
      </c>
      <c r="AH132" s="95">
        <v>1966</v>
      </c>
      <c r="AI132" s="95" t="s">
        <v>1017</v>
      </c>
      <c r="AJ132" s="95" t="s">
        <v>346</v>
      </c>
      <c r="AK132" s="95" t="s">
        <v>1005</v>
      </c>
      <c r="AL132" s="95"/>
      <c r="AM132" s="95" t="s">
        <v>1018</v>
      </c>
      <c r="AN132" s="95">
        <v>1997</v>
      </c>
    </row>
    <row r="133" spans="1:40" ht="12.75">
      <c r="A133" s="6">
        <v>131</v>
      </c>
      <c r="B133" s="7" t="s">
        <v>2272</v>
      </c>
      <c r="C133">
        <v>16</v>
      </c>
      <c r="D133" s="6">
        <v>131</v>
      </c>
      <c r="E133" s="7" t="s">
        <v>2272</v>
      </c>
      <c r="F133" s="10">
        <v>6767</v>
      </c>
      <c r="G133" s="10">
        <v>26274</v>
      </c>
      <c r="H133" s="10">
        <v>9196</v>
      </c>
      <c r="I133" s="10">
        <v>0</v>
      </c>
      <c r="J133" s="10">
        <v>1029</v>
      </c>
      <c r="K133" s="10">
        <v>66599</v>
      </c>
      <c r="L133" s="11">
        <v>4864</v>
      </c>
      <c r="M133" s="11">
        <v>19452</v>
      </c>
      <c r="N133" s="11">
        <v>7748</v>
      </c>
      <c r="O133" s="12">
        <v>0</v>
      </c>
      <c r="P133" s="12">
        <v>2075</v>
      </c>
      <c r="Q133" s="11">
        <v>62758</v>
      </c>
      <c r="R133">
        <f t="shared" si="14"/>
        <v>1</v>
      </c>
      <c r="S133">
        <f t="shared" si="15"/>
        <v>1</v>
      </c>
      <c r="T133">
        <f t="shared" si="16"/>
        <v>34139</v>
      </c>
      <c r="U133" s="10">
        <f t="shared" si="17"/>
        <v>43266</v>
      </c>
      <c r="V133">
        <f t="shared" si="18"/>
        <v>0.5697882187527461</v>
      </c>
      <c r="W133" t="str">
        <f t="shared" si="19"/>
        <v>Sheffield, Heeley</v>
      </c>
      <c r="X133">
        <f t="shared" si="20"/>
        <v>14687</v>
      </c>
      <c r="Z133">
        <v>1</v>
      </c>
      <c r="AA133" s="6">
        <v>131</v>
      </c>
      <c r="AB133" s="7" t="s">
        <v>2272</v>
      </c>
      <c r="AC133" s="92">
        <v>4</v>
      </c>
      <c r="AD133" s="92" t="s">
        <v>2619</v>
      </c>
      <c r="AE133" s="93">
        <v>2</v>
      </c>
      <c r="AF133" s="93">
        <v>2</v>
      </c>
      <c r="AG133" s="94" t="s">
        <v>1019</v>
      </c>
      <c r="AH133" s="95"/>
      <c r="AI133" s="95" t="s">
        <v>1020</v>
      </c>
      <c r="AJ133" s="95" t="s">
        <v>362</v>
      </c>
      <c r="AK133" s="95" t="s">
        <v>1021</v>
      </c>
      <c r="AL133" s="95"/>
      <c r="AM133" s="95" t="s">
        <v>57</v>
      </c>
      <c r="AN133" s="95">
        <v>2001</v>
      </c>
    </row>
    <row r="134" spans="1:40" ht="12.75">
      <c r="A134" s="6">
        <v>132</v>
      </c>
      <c r="B134" s="7" t="s">
        <v>2273</v>
      </c>
      <c r="C134">
        <v>16</v>
      </c>
      <c r="D134" s="6">
        <v>132</v>
      </c>
      <c r="E134" s="7" t="s">
        <v>2273</v>
      </c>
      <c r="F134" s="10">
        <v>7707</v>
      </c>
      <c r="G134" s="10">
        <v>30150</v>
      </c>
      <c r="H134" s="10">
        <v>13699</v>
      </c>
      <c r="I134" s="10">
        <v>0</v>
      </c>
      <c r="J134" s="10">
        <v>1468</v>
      </c>
      <c r="K134" s="10">
        <v>74642</v>
      </c>
      <c r="L134" s="11">
        <v>7801</v>
      </c>
      <c r="M134" s="11">
        <v>24170</v>
      </c>
      <c r="N134" s="11">
        <v>9601</v>
      </c>
      <c r="O134" s="12">
        <v>0</v>
      </c>
      <c r="P134" s="12">
        <v>964</v>
      </c>
      <c r="Q134" s="11">
        <v>75097</v>
      </c>
      <c r="R134">
        <f t="shared" si="14"/>
        <v>1</v>
      </c>
      <c r="S134">
        <f t="shared" si="15"/>
        <v>1</v>
      </c>
      <c r="T134">
        <f t="shared" si="16"/>
        <v>42536</v>
      </c>
      <c r="U134" s="10">
        <f t="shared" si="17"/>
        <v>53024</v>
      </c>
      <c r="V134">
        <f t="shared" si="18"/>
        <v>0.5682245627233402</v>
      </c>
      <c r="W134" t="str">
        <f t="shared" si="19"/>
        <v>Sheffield, Hillsborough</v>
      </c>
      <c r="X134">
        <f t="shared" si="20"/>
        <v>18366</v>
      </c>
      <c r="Z134">
        <v>0</v>
      </c>
      <c r="AA134" s="6">
        <v>132</v>
      </c>
      <c r="AB134" s="7" t="s">
        <v>2273</v>
      </c>
      <c r="AC134" s="92">
        <v>4</v>
      </c>
      <c r="AD134" s="92" t="s">
        <v>2619</v>
      </c>
      <c r="AE134" s="93">
        <v>2</v>
      </c>
      <c r="AF134" s="93">
        <v>2</v>
      </c>
      <c r="AG134" s="94" t="s">
        <v>1022</v>
      </c>
      <c r="AH134" s="95">
        <v>1935</v>
      </c>
      <c r="AI134" s="95" t="s">
        <v>1023</v>
      </c>
      <c r="AJ134" s="95" t="s">
        <v>421</v>
      </c>
      <c r="AK134" s="95" t="s">
        <v>1024</v>
      </c>
      <c r="AL134" s="95"/>
      <c r="AM134" s="95" t="s">
        <v>2060</v>
      </c>
      <c r="AN134" s="95">
        <v>1992</v>
      </c>
    </row>
    <row r="135" spans="1:40" ht="12.75">
      <c r="A135" s="6">
        <v>133</v>
      </c>
      <c r="B135" s="7" t="s">
        <v>2274</v>
      </c>
      <c r="C135">
        <v>17</v>
      </c>
      <c r="D135" s="6">
        <v>133</v>
      </c>
      <c r="E135" s="7" t="s">
        <v>2274</v>
      </c>
      <c r="F135" s="10">
        <v>6266</v>
      </c>
      <c r="G135" s="10">
        <v>30225</v>
      </c>
      <c r="H135" s="10">
        <v>3867</v>
      </c>
      <c r="I135" s="10">
        <v>0</v>
      </c>
      <c r="J135" s="10">
        <v>1423</v>
      </c>
      <c r="K135" s="10">
        <v>63951</v>
      </c>
      <c r="L135" s="11">
        <v>6349</v>
      </c>
      <c r="M135" s="11">
        <v>22798</v>
      </c>
      <c r="N135" s="11">
        <v>3652</v>
      </c>
      <c r="O135" s="12">
        <v>0</v>
      </c>
      <c r="P135" s="12">
        <v>979</v>
      </c>
      <c r="Q135" s="11">
        <v>64033</v>
      </c>
      <c r="R135">
        <f t="shared" si="14"/>
        <v>1</v>
      </c>
      <c r="S135">
        <f t="shared" si="15"/>
        <v>1</v>
      </c>
      <c r="T135">
        <f t="shared" si="16"/>
        <v>33778</v>
      </c>
      <c r="U135" s="10">
        <f t="shared" si="17"/>
        <v>41781</v>
      </c>
      <c r="V135">
        <f t="shared" si="18"/>
        <v>0.6749363491029664</v>
      </c>
      <c r="W135" t="str">
        <f t="shared" si="19"/>
        <v>Wentworth</v>
      </c>
      <c r="X135">
        <f t="shared" si="20"/>
        <v>10980</v>
      </c>
      <c r="Z135">
        <v>1</v>
      </c>
      <c r="AA135" s="6">
        <v>133</v>
      </c>
      <c r="AB135" s="7" t="s">
        <v>2274</v>
      </c>
      <c r="AC135" s="92">
        <v>4</v>
      </c>
      <c r="AD135" s="92" t="s">
        <v>2619</v>
      </c>
      <c r="AE135" s="93">
        <v>2</v>
      </c>
      <c r="AF135" s="93">
        <v>2</v>
      </c>
      <c r="AG135" s="94" t="s">
        <v>1025</v>
      </c>
      <c r="AH135" s="95">
        <v>1960</v>
      </c>
      <c r="AI135" s="95" t="s">
        <v>1026</v>
      </c>
      <c r="AJ135" s="95" t="s">
        <v>362</v>
      </c>
      <c r="AK135" s="95" t="s">
        <v>1027</v>
      </c>
      <c r="AL135" s="95"/>
      <c r="AM135" s="95" t="s">
        <v>1028</v>
      </c>
      <c r="AN135" s="95">
        <v>1997</v>
      </c>
    </row>
    <row r="136" spans="1:40" ht="12.75">
      <c r="A136" s="6">
        <v>134</v>
      </c>
      <c r="B136" s="7" t="s">
        <v>2275</v>
      </c>
      <c r="C136">
        <v>39</v>
      </c>
      <c r="D136" s="6">
        <v>134</v>
      </c>
      <c r="E136" s="7" t="s">
        <v>2275</v>
      </c>
      <c r="F136" s="10">
        <v>6048</v>
      </c>
      <c r="G136" s="10">
        <v>27535</v>
      </c>
      <c r="H136" s="10">
        <v>10930</v>
      </c>
      <c r="I136" s="10">
        <v>0</v>
      </c>
      <c r="J136" s="10">
        <v>1412</v>
      </c>
      <c r="K136" s="10">
        <v>64699</v>
      </c>
      <c r="L136" s="11">
        <v>4215</v>
      </c>
      <c r="M136" s="11">
        <v>20340</v>
      </c>
      <c r="N136" s="11">
        <v>12531</v>
      </c>
      <c r="O136" s="12">
        <v>0</v>
      </c>
      <c r="P136" s="12">
        <v>0</v>
      </c>
      <c r="Q136" s="11">
        <v>64574</v>
      </c>
      <c r="R136">
        <f t="shared" si="14"/>
        <v>1</v>
      </c>
      <c r="S136">
        <f t="shared" si="15"/>
        <v>1</v>
      </c>
      <c r="T136">
        <f t="shared" si="16"/>
        <v>37086</v>
      </c>
      <c r="U136" s="10">
        <f t="shared" si="17"/>
        <v>45925</v>
      </c>
      <c r="V136">
        <f t="shared" si="18"/>
        <v>0.5484549425659279</v>
      </c>
      <c r="W136" t="str">
        <f t="shared" si="19"/>
        <v>Blaydon</v>
      </c>
      <c r="X136">
        <f t="shared" si="20"/>
        <v>16746</v>
      </c>
      <c r="Z136">
        <v>1</v>
      </c>
      <c r="AA136" s="6">
        <v>134</v>
      </c>
      <c r="AB136" s="7" t="s">
        <v>2275</v>
      </c>
      <c r="AC136" s="92">
        <v>5</v>
      </c>
      <c r="AD136" s="92" t="s">
        <v>1712</v>
      </c>
      <c r="AE136" s="93">
        <v>2</v>
      </c>
      <c r="AF136" s="93">
        <v>2</v>
      </c>
      <c r="AG136" s="94" t="s">
        <v>1029</v>
      </c>
      <c r="AH136" s="95">
        <v>1941</v>
      </c>
      <c r="AI136" s="95" t="s">
        <v>1030</v>
      </c>
      <c r="AJ136" s="95" t="s">
        <v>362</v>
      </c>
      <c r="AK136" s="95" t="s">
        <v>1031</v>
      </c>
      <c r="AL136" s="95"/>
      <c r="AM136" s="95" t="s">
        <v>1559</v>
      </c>
      <c r="AN136" s="95">
        <v>1979</v>
      </c>
    </row>
    <row r="137" spans="1:40" ht="12.75">
      <c r="A137" s="6">
        <v>135</v>
      </c>
      <c r="B137" s="7" t="s">
        <v>2276</v>
      </c>
      <c r="C137">
        <v>19</v>
      </c>
      <c r="D137" s="6">
        <v>135</v>
      </c>
      <c r="E137" s="7" t="s">
        <v>2276</v>
      </c>
      <c r="F137" s="10">
        <v>6097</v>
      </c>
      <c r="G137" s="10">
        <v>31047</v>
      </c>
      <c r="H137" s="10">
        <v>4622</v>
      </c>
      <c r="I137" s="10">
        <v>0</v>
      </c>
      <c r="J137" s="10">
        <v>1315</v>
      </c>
      <c r="K137" s="10">
        <v>64114</v>
      </c>
      <c r="L137" s="11">
        <v>4970</v>
      </c>
      <c r="M137" s="11">
        <v>22903</v>
      </c>
      <c r="N137" s="11">
        <v>4999</v>
      </c>
      <c r="O137" s="12">
        <v>0</v>
      </c>
      <c r="P137" s="12">
        <v>743</v>
      </c>
      <c r="Q137" s="11">
        <v>64041</v>
      </c>
      <c r="R137">
        <f t="shared" si="14"/>
        <v>1</v>
      </c>
      <c r="S137">
        <f t="shared" si="15"/>
        <v>1</v>
      </c>
      <c r="T137">
        <f t="shared" si="16"/>
        <v>33615</v>
      </c>
      <c r="U137" s="10">
        <f t="shared" si="17"/>
        <v>43081</v>
      </c>
      <c r="V137">
        <f t="shared" si="18"/>
        <v>0.6813327383608508</v>
      </c>
      <c r="W137" t="str">
        <f t="shared" si="19"/>
        <v>Gateshead East and Washington West</v>
      </c>
      <c r="X137">
        <f t="shared" si="20"/>
        <v>10712</v>
      </c>
      <c r="Z137">
        <v>0</v>
      </c>
      <c r="AA137" s="6">
        <v>135</v>
      </c>
      <c r="AB137" s="7" t="s">
        <v>2276</v>
      </c>
      <c r="AC137" s="92">
        <v>5</v>
      </c>
      <c r="AD137" s="92" t="s">
        <v>1712</v>
      </c>
      <c r="AE137" s="93">
        <v>2</v>
      </c>
      <c r="AF137" s="93">
        <v>2</v>
      </c>
      <c r="AG137" s="94" t="s">
        <v>1032</v>
      </c>
      <c r="AH137" s="95">
        <v>1944</v>
      </c>
      <c r="AI137" s="95" t="s">
        <v>1033</v>
      </c>
      <c r="AJ137" s="95" t="s">
        <v>346</v>
      </c>
      <c r="AK137" s="95" t="s">
        <v>1034</v>
      </c>
      <c r="AL137" s="95"/>
      <c r="AM137" s="95" t="s">
        <v>2088</v>
      </c>
      <c r="AN137" s="95">
        <v>1997</v>
      </c>
    </row>
    <row r="138" spans="1:40" ht="12.75">
      <c r="A138" s="6">
        <v>136</v>
      </c>
      <c r="B138" s="7" t="s">
        <v>2277</v>
      </c>
      <c r="C138">
        <v>19</v>
      </c>
      <c r="D138" s="6">
        <v>136</v>
      </c>
      <c r="E138" s="7" t="s">
        <v>2277</v>
      </c>
      <c r="F138" s="10">
        <v>5391</v>
      </c>
      <c r="G138" s="10">
        <v>31946</v>
      </c>
      <c r="H138" s="10">
        <v>3209</v>
      </c>
      <c r="I138" s="10">
        <v>0</v>
      </c>
      <c r="J138" s="10">
        <v>1277</v>
      </c>
      <c r="K138" s="10">
        <v>67343</v>
      </c>
      <c r="L138" s="11">
        <v>4810</v>
      </c>
      <c r="M138" s="11">
        <v>24628</v>
      </c>
      <c r="N138" s="11">
        <v>4203</v>
      </c>
      <c r="O138" s="12">
        <v>0</v>
      </c>
      <c r="P138" s="12">
        <v>0</v>
      </c>
      <c r="Q138" s="11">
        <v>67946</v>
      </c>
      <c r="R138">
        <f t="shared" si="14"/>
        <v>1</v>
      </c>
      <c r="S138">
        <f t="shared" si="15"/>
        <v>1</v>
      </c>
      <c r="T138">
        <f t="shared" si="16"/>
        <v>33641</v>
      </c>
      <c r="U138" s="10">
        <f t="shared" si="17"/>
        <v>41823</v>
      </c>
      <c r="V138">
        <f t="shared" si="18"/>
        <v>0.7320828750631669</v>
      </c>
      <c r="W138" t="str">
        <f t="shared" si="19"/>
        <v>Houghton and Washington East</v>
      </c>
      <c r="X138">
        <f t="shared" si="20"/>
        <v>9013</v>
      </c>
      <c r="Z138">
        <v>1</v>
      </c>
      <c r="AA138" s="6">
        <v>136</v>
      </c>
      <c r="AB138" s="7" t="s">
        <v>2277</v>
      </c>
      <c r="AC138" s="92">
        <v>5</v>
      </c>
      <c r="AD138" s="92" t="s">
        <v>1712</v>
      </c>
      <c r="AE138" s="93">
        <v>2</v>
      </c>
      <c r="AF138" s="93">
        <v>2</v>
      </c>
      <c r="AG138" s="94" t="s">
        <v>1035</v>
      </c>
      <c r="AH138" s="95">
        <v>1958</v>
      </c>
      <c r="AI138" s="95" t="s">
        <v>1036</v>
      </c>
      <c r="AJ138" s="95" t="s">
        <v>362</v>
      </c>
      <c r="AK138" s="95" t="s">
        <v>386</v>
      </c>
      <c r="AL138" s="95"/>
      <c r="AM138" s="95" t="s">
        <v>1037</v>
      </c>
      <c r="AN138" s="95">
        <v>1997</v>
      </c>
    </row>
    <row r="139" spans="1:40" ht="12.75">
      <c r="A139" s="6">
        <v>137</v>
      </c>
      <c r="B139" s="7" t="s">
        <v>2278</v>
      </c>
      <c r="C139">
        <v>19</v>
      </c>
      <c r="D139" s="6">
        <v>137</v>
      </c>
      <c r="E139" s="7" t="s">
        <v>2278</v>
      </c>
      <c r="F139" s="10">
        <v>6564</v>
      </c>
      <c r="G139" s="10">
        <v>28497</v>
      </c>
      <c r="H139" s="10">
        <v>4865</v>
      </c>
      <c r="I139" s="10">
        <v>0</v>
      </c>
      <c r="J139" s="10">
        <v>4016</v>
      </c>
      <c r="K139" s="10">
        <v>63828</v>
      </c>
      <c r="L139" s="11">
        <v>5056</v>
      </c>
      <c r="M139" s="11">
        <v>22777</v>
      </c>
      <c r="N139" s="11">
        <v>5182</v>
      </c>
      <c r="O139" s="12">
        <v>0</v>
      </c>
      <c r="P139" s="12">
        <v>1464</v>
      </c>
      <c r="Q139" s="11">
        <v>63172</v>
      </c>
      <c r="R139">
        <f t="shared" si="14"/>
        <v>1</v>
      </c>
      <c r="S139">
        <f t="shared" si="15"/>
        <v>1</v>
      </c>
      <c r="T139">
        <f t="shared" si="16"/>
        <v>34479</v>
      </c>
      <c r="U139" s="10">
        <f t="shared" si="17"/>
        <v>43942</v>
      </c>
      <c r="V139">
        <f t="shared" si="18"/>
        <v>0.6606050059456481</v>
      </c>
      <c r="W139" t="str">
        <f t="shared" si="19"/>
        <v>Jarrow</v>
      </c>
      <c r="X139">
        <f t="shared" si="20"/>
        <v>11702</v>
      </c>
      <c r="Z139">
        <v>1</v>
      </c>
      <c r="AA139" s="6">
        <v>137</v>
      </c>
      <c r="AB139" s="7" t="s">
        <v>2278</v>
      </c>
      <c r="AC139" s="92">
        <v>5</v>
      </c>
      <c r="AD139" s="92" t="s">
        <v>1712</v>
      </c>
      <c r="AE139" s="93">
        <v>2</v>
      </c>
      <c r="AF139" s="93">
        <v>2</v>
      </c>
      <c r="AG139" s="94" t="s">
        <v>1038</v>
      </c>
      <c r="AH139" s="95">
        <v>1957</v>
      </c>
      <c r="AI139" s="95" t="s">
        <v>1039</v>
      </c>
      <c r="AJ139" s="95" t="s">
        <v>362</v>
      </c>
      <c r="AK139" s="95" t="s">
        <v>1040</v>
      </c>
      <c r="AL139" s="95"/>
      <c r="AM139" s="95" t="s">
        <v>1041</v>
      </c>
      <c r="AN139" s="95">
        <v>1997</v>
      </c>
    </row>
    <row r="140" spans="1:40" ht="12.75">
      <c r="A140" s="6">
        <v>138</v>
      </c>
      <c r="B140" s="7" t="s">
        <v>2279</v>
      </c>
      <c r="C140">
        <v>18</v>
      </c>
      <c r="D140" s="6">
        <v>138</v>
      </c>
      <c r="E140" s="7" t="s">
        <v>2279</v>
      </c>
      <c r="F140" s="10">
        <v>10792</v>
      </c>
      <c r="G140" s="10">
        <v>27272</v>
      </c>
      <c r="H140" s="10">
        <v>6911</v>
      </c>
      <c r="I140" s="10">
        <v>0</v>
      </c>
      <c r="J140" s="10">
        <v>1113</v>
      </c>
      <c r="K140" s="10">
        <v>69781</v>
      </c>
      <c r="L140" s="11">
        <v>7414</v>
      </c>
      <c r="M140" s="11">
        <v>19169</v>
      </c>
      <c r="N140" s="11">
        <v>7564</v>
      </c>
      <c r="O140" s="12">
        <v>0</v>
      </c>
      <c r="P140" s="12">
        <v>723</v>
      </c>
      <c r="Q140" s="11">
        <v>67970</v>
      </c>
      <c r="R140">
        <f t="shared" si="14"/>
        <v>1</v>
      </c>
      <c r="S140">
        <f t="shared" si="15"/>
        <v>1</v>
      </c>
      <c r="T140">
        <f t="shared" si="16"/>
        <v>34870</v>
      </c>
      <c r="U140" s="10">
        <f t="shared" si="17"/>
        <v>46088</v>
      </c>
      <c r="V140">
        <f t="shared" si="18"/>
        <v>0.5497275595067393</v>
      </c>
      <c r="W140" t="str">
        <f t="shared" si="19"/>
        <v>Newcastle upon Tyne Central</v>
      </c>
      <c r="X140">
        <f t="shared" si="20"/>
        <v>15701</v>
      </c>
      <c r="Z140">
        <v>0</v>
      </c>
      <c r="AA140" s="6">
        <v>138</v>
      </c>
      <c r="AB140" s="7" t="s">
        <v>2279</v>
      </c>
      <c r="AC140" s="92">
        <v>5</v>
      </c>
      <c r="AD140" s="92" t="s">
        <v>1712</v>
      </c>
      <c r="AE140" s="93">
        <v>2</v>
      </c>
      <c r="AF140" s="93">
        <v>2</v>
      </c>
      <c r="AG140" s="94" t="s">
        <v>1042</v>
      </c>
      <c r="AH140" s="95">
        <v>1944</v>
      </c>
      <c r="AI140" s="95" t="s">
        <v>1043</v>
      </c>
      <c r="AJ140" s="95" t="s">
        <v>346</v>
      </c>
      <c r="AK140" s="95" t="s">
        <v>43</v>
      </c>
      <c r="AL140" s="95"/>
      <c r="AM140" s="95" t="s">
        <v>1044</v>
      </c>
      <c r="AN140" s="95">
        <v>1987</v>
      </c>
    </row>
    <row r="141" spans="1:40" ht="12.75">
      <c r="A141" s="6">
        <v>139</v>
      </c>
      <c r="B141" s="7" t="s">
        <v>2280</v>
      </c>
      <c r="C141">
        <v>19</v>
      </c>
      <c r="D141" s="6">
        <v>139</v>
      </c>
      <c r="E141" s="7" t="s">
        <v>2280</v>
      </c>
      <c r="F141" s="10">
        <v>5796</v>
      </c>
      <c r="G141" s="10">
        <v>29607</v>
      </c>
      <c r="H141" s="10">
        <v>4415</v>
      </c>
      <c r="I141" s="10">
        <v>0</v>
      </c>
      <c r="J141" s="10">
        <v>1771</v>
      </c>
      <c r="K141" s="10">
        <v>63272</v>
      </c>
      <c r="L141" s="11">
        <v>3873</v>
      </c>
      <c r="M141" s="11">
        <v>20642</v>
      </c>
      <c r="N141" s="11">
        <v>6419</v>
      </c>
      <c r="O141" s="12">
        <v>0</v>
      </c>
      <c r="P141" s="12">
        <v>1760</v>
      </c>
      <c r="Q141" s="11">
        <v>61494</v>
      </c>
      <c r="R141">
        <f t="shared" si="14"/>
        <v>1</v>
      </c>
      <c r="S141">
        <f t="shared" si="15"/>
        <v>1</v>
      </c>
      <c r="T141">
        <f t="shared" si="16"/>
        <v>32694</v>
      </c>
      <c r="U141" s="10">
        <f t="shared" si="17"/>
        <v>41589</v>
      </c>
      <c r="V141">
        <f t="shared" si="18"/>
        <v>0.6313696702758916</v>
      </c>
      <c r="W141" t="str">
        <f t="shared" si="19"/>
        <v>Newcastle upon Tyne East and Wallsend</v>
      </c>
      <c r="X141">
        <f t="shared" si="20"/>
        <v>12052</v>
      </c>
      <c r="Z141">
        <v>1</v>
      </c>
      <c r="AA141" s="6">
        <v>139</v>
      </c>
      <c r="AB141" s="7" t="s">
        <v>2280</v>
      </c>
      <c r="AC141" s="92">
        <v>5</v>
      </c>
      <c r="AD141" s="92" t="s">
        <v>1712</v>
      </c>
      <c r="AE141" s="93">
        <v>2</v>
      </c>
      <c r="AF141" s="93">
        <v>2</v>
      </c>
      <c r="AG141" s="94" t="s">
        <v>1045</v>
      </c>
      <c r="AH141" s="95">
        <v>1950</v>
      </c>
      <c r="AI141" s="95" t="s">
        <v>1046</v>
      </c>
      <c r="AJ141" s="95" t="s">
        <v>1651</v>
      </c>
      <c r="AK141" s="95" t="s">
        <v>1047</v>
      </c>
      <c r="AL141" s="95"/>
      <c r="AM141" s="95" t="s">
        <v>1048</v>
      </c>
      <c r="AN141" s="95">
        <v>1983</v>
      </c>
    </row>
    <row r="142" spans="1:40" ht="12.75">
      <c r="A142" s="6">
        <v>140</v>
      </c>
      <c r="B142" s="7" t="s">
        <v>2281</v>
      </c>
      <c r="C142">
        <v>18</v>
      </c>
      <c r="D142" s="6">
        <v>140</v>
      </c>
      <c r="E142" s="7" t="s">
        <v>2281</v>
      </c>
      <c r="F142" s="10">
        <v>8793</v>
      </c>
      <c r="G142" s="10">
        <v>28125</v>
      </c>
      <c r="H142" s="10">
        <v>6578</v>
      </c>
      <c r="I142" s="10">
        <v>0</v>
      </c>
      <c r="J142" s="10">
        <v>1733</v>
      </c>
      <c r="K142" s="10">
        <v>65357</v>
      </c>
      <c r="L142" s="11">
        <v>7424</v>
      </c>
      <c r="M142" s="11">
        <v>21874</v>
      </c>
      <c r="N142" s="11">
        <v>7070</v>
      </c>
      <c r="O142" s="12">
        <v>0</v>
      </c>
      <c r="P142" s="12">
        <v>0</v>
      </c>
      <c r="Q142" s="11">
        <v>63208</v>
      </c>
      <c r="R142">
        <f t="shared" si="14"/>
        <v>1</v>
      </c>
      <c r="S142">
        <f t="shared" si="15"/>
        <v>1</v>
      </c>
      <c r="T142">
        <f t="shared" si="16"/>
        <v>36368</v>
      </c>
      <c r="U142" s="10">
        <f t="shared" si="17"/>
        <v>45229</v>
      </c>
      <c r="V142">
        <f t="shared" si="18"/>
        <v>0.6014628244610647</v>
      </c>
      <c r="W142" t="str">
        <f t="shared" si="19"/>
        <v>Newcastle upon Tyne North</v>
      </c>
      <c r="X142">
        <f t="shared" si="20"/>
        <v>14494</v>
      </c>
      <c r="Z142">
        <v>0</v>
      </c>
      <c r="AA142" s="6">
        <v>140</v>
      </c>
      <c r="AB142" s="7" t="s">
        <v>2281</v>
      </c>
      <c r="AC142" s="92">
        <v>5</v>
      </c>
      <c r="AD142" s="92" t="s">
        <v>1712</v>
      </c>
      <c r="AE142" s="93">
        <v>2</v>
      </c>
      <c r="AF142" s="93">
        <v>2</v>
      </c>
      <c r="AG142" s="94" t="s">
        <v>1049</v>
      </c>
      <c r="AH142" s="95">
        <v>1949</v>
      </c>
      <c r="AI142" s="95" t="s">
        <v>1050</v>
      </c>
      <c r="AJ142" s="95" t="s">
        <v>346</v>
      </c>
      <c r="AK142" s="95" t="s">
        <v>357</v>
      </c>
      <c r="AL142" s="95"/>
      <c r="AM142" s="95" t="s">
        <v>1051</v>
      </c>
      <c r="AN142" s="95">
        <v>1987</v>
      </c>
    </row>
    <row r="143" spans="1:40" ht="12.75">
      <c r="A143" s="6">
        <v>141</v>
      </c>
      <c r="B143" s="7" t="s">
        <v>2282</v>
      </c>
      <c r="C143">
        <v>18</v>
      </c>
      <c r="D143" s="6">
        <v>141</v>
      </c>
      <c r="E143" s="7" t="s">
        <v>2282</v>
      </c>
      <c r="F143" s="10">
        <v>6167</v>
      </c>
      <c r="G143" s="10">
        <v>32810</v>
      </c>
      <c r="H143" s="10">
        <v>4762</v>
      </c>
      <c r="I143" s="10">
        <v>0</v>
      </c>
      <c r="J143" s="10">
        <v>1382</v>
      </c>
      <c r="K143" s="10">
        <v>66449</v>
      </c>
      <c r="L143" s="11">
        <v>5459</v>
      </c>
      <c r="M143" s="11">
        <v>26127</v>
      </c>
      <c r="N143" s="11">
        <v>4649</v>
      </c>
      <c r="O143" s="12">
        <v>0</v>
      </c>
      <c r="P143" s="12">
        <v>1334</v>
      </c>
      <c r="Q143" s="11">
        <v>64914</v>
      </c>
      <c r="R143">
        <f t="shared" si="14"/>
        <v>1</v>
      </c>
      <c r="S143">
        <f t="shared" si="15"/>
        <v>1</v>
      </c>
      <c r="T143">
        <f t="shared" si="16"/>
        <v>37569</v>
      </c>
      <c r="U143" s="10">
        <f t="shared" si="17"/>
        <v>45121</v>
      </c>
      <c r="V143">
        <f t="shared" si="18"/>
        <v>0.6954403896829833</v>
      </c>
      <c r="W143" t="str">
        <f t="shared" si="19"/>
        <v>North Tyneside </v>
      </c>
      <c r="X143">
        <f t="shared" si="20"/>
        <v>11442</v>
      </c>
      <c r="Z143">
        <v>0</v>
      </c>
      <c r="AA143" s="6">
        <v>141</v>
      </c>
      <c r="AB143" s="7" t="s">
        <v>2282</v>
      </c>
      <c r="AC143" s="92">
        <v>5</v>
      </c>
      <c r="AD143" s="92" t="s">
        <v>1712</v>
      </c>
      <c r="AE143" s="93">
        <v>2</v>
      </c>
      <c r="AF143" s="93">
        <v>2</v>
      </c>
      <c r="AG143" s="94" t="s">
        <v>1052</v>
      </c>
      <c r="AH143" s="95">
        <v>1953</v>
      </c>
      <c r="AI143" s="95" t="s">
        <v>1053</v>
      </c>
      <c r="AJ143" s="95" t="s">
        <v>346</v>
      </c>
      <c r="AK143" s="95" t="s">
        <v>1054</v>
      </c>
      <c r="AL143" s="95"/>
      <c r="AM143" s="95" t="s">
        <v>1055</v>
      </c>
      <c r="AN143" s="95">
        <v>1992</v>
      </c>
    </row>
    <row r="144" spans="1:40" ht="12.75">
      <c r="A144" s="6">
        <v>142</v>
      </c>
      <c r="B144" s="7" t="s">
        <v>2283</v>
      </c>
      <c r="C144">
        <v>19</v>
      </c>
      <c r="D144" s="6">
        <v>142</v>
      </c>
      <c r="E144" s="7" t="s">
        <v>2283</v>
      </c>
      <c r="F144" s="10">
        <v>5681</v>
      </c>
      <c r="G144" s="10">
        <v>27834</v>
      </c>
      <c r="H144" s="10">
        <v>3429</v>
      </c>
      <c r="I144" s="10">
        <v>0</v>
      </c>
      <c r="J144" s="10">
        <v>2034</v>
      </c>
      <c r="K144" s="10">
        <v>62261</v>
      </c>
      <c r="L144" s="11">
        <v>5140</v>
      </c>
      <c r="M144" s="11">
        <v>19230</v>
      </c>
      <c r="N144" s="11">
        <v>5127</v>
      </c>
      <c r="O144" s="12">
        <v>0</v>
      </c>
      <c r="P144" s="12">
        <v>951</v>
      </c>
      <c r="Q144" s="11">
        <v>61802</v>
      </c>
      <c r="R144">
        <f t="shared" si="14"/>
        <v>1</v>
      </c>
      <c r="S144">
        <f t="shared" si="15"/>
        <v>1</v>
      </c>
      <c r="T144">
        <f t="shared" si="16"/>
        <v>30448</v>
      </c>
      <c r="U144" s="10">
        <f t="shared" si="17"/>
        <v>38978</v>
      </c>
      <c r="V144">
        <f t="shared" si="18"/>
        <v>0.6315685759327377</v>
      </c>
      <c r="W144" t="str">
        <f t="shared" si="19"/>
        <v>South Shields</v>
      </c>
      <c r="X144">
        <f t="shared" si="20"/>
        <v>11218</v>
      </c>
      <c r="Z144">
        <v>0</v>
      </c>
      <c r="AA144" s="6">
        <v>142</v>
      </c>
      <c r="AB144" s="7" t="s">
        <v>2283</v>
      </c>
      <c r="AC144" s="92">
        <v>5</v>
      </c>
      <c r="AD144" s="92" t="s">
        <v>1712</v>
      </c>
      <c r="AE144" s="93">
        <v>2</v>
      </c>
      <c r="AF144" s="93">
        <v>2</v>
      </c>
      <c r="AG144" s="94" t="s">
        <v>1056</v>
      </c>
      <c r="AH144" s="95">
        <v>1939</v>
      </c>
      <c r="AI144" s="95" t="s">
        <v>1057</v>
      </c>
      <c r="AJ144" s="95" t="s">
        <v>346</v>
      </c>
      <c r="AK144" s="95" t="s">
        <v>1058</v>
      </c>
      <c r="AL144" s="95"/>
      <c r="AM144" s="95" t="s">
        <v>2088</v>
      </c>
      <c r="AN144" s="95">
        <v>1997</v>
      </c>
    </row>
    <row r="145" spans="1:40" ht="12.75">
      <c r="A145" s="6">
        <v>143</v>
      </c>
      <c r="B145" s="7" t="s">
        <v>2284</v>
      </c>
      <c r="C145">
        <v>19</v>
      </c>
      <c r="D145" s="6">
        <v>143</v>
      </c>
      <c r="E145" s="7" t="s">
        <v>2284</v>
      </c>
      <c r="F145" s="10">
        <v>6370</v>
      </c>
      <c r="G145" s="10">
        <v>26067</v>
      </c>
      <c r="H145" s="10">
        <v>3973</v>
      </c>
      <c r="I145" s="10">
        <v>0</v>
      </c>
      <c r="J145" s="10">
        <v>1803</v>
      </c>
      <c r="K145" s="10">
        <v>64711</v>
      </c>
      <c r="L145" s="11">
        <v>5331</v>
      </c>
      <c r="M145" s="11">
        <v>18685</v>
      </c>
      <c r="N145" s="11">
        <v>3599</v>
      </c>
      <c r="O145" s="12">
        <v>0</v>
      </c>
      <c r="P145" s="12">
        <v>2205</v>
      </c>
      <c r="Q145" s="11">
        <v>60846</v>
      </c>
      <c r="R145">
        <f t="shared" si="14"/>
        <v>1</v>
      </c>
      <c r="S145">
        <f t="shared" si="15"/>
        <v>1</v>
      </c>
      <c r="T145">
        <f t="shared" si="16"/>
        <v>29820</v>
      </c>
      <c r="U145" s="10">
        <f t="shared" si="17"/>
        <v>38213</v>
      </c>
      <c r="V145">
        <f t="shared" si="18"/>
        <v>0.6265928906773978</v>
      </c>
      <c r="W145" t="str">
        <f t="shared" si="19"/>
        <v>Sunderland North</v>
      </c>
      <c r="X145">
        <f t="shared" si="20"/>
        <v>11135</v>
      </c>
      <c r="Z145">
        <v>0</v>
      </c>
      <c r="AA145" s="6">
        <v>143</v>
      </c>
      <c r="AB145" s="7" t="s">
        <v>2284</v>
      </c>
      <c r="AC145" s="92">
        <v>5</v>
      </c>
      <c r="AD145" s="92" t="s">
        <v>1712</v>
      </c>
      <c r="AE145" s="93">
        <v>2</v>
      </c>
      <c r="AF145" s="93">
        <v>2</v>
      </c>
      <c r="AG145" s="94" t="s">
        <v>1059</v>
      </c>
      <c r="AH145" s="95">
        <v>1941</v>
      </c>
      <c r="AI145" s="95" t="s">
        <v>1060</v>
      </c>
      <c r="AJ145" s="95" t="s">
        <v>346</v>
      </c>
      <c r="AK145" s="95" t="s">
        <v>1581</v>
      </c>
      <c r="AL145" s="95"/>
      <c r="AM145" s="95" t="s">
        <v>1061</v>
      </c>
      <c r="AN145" s="95">
        <v>1992</v>
      </c>
    </row>
    <row r="146" spans="1:40" ht="12.75">
      <c r="A146" s="6">
        <v>144</v>
      </c>
      <c r="B146" s="7" t="s">
        <v>2285</v>
      </c>
      <c r="C146">
        <v>19</v>
      </c>
      <c r="D146" s="6">
        <v>144</v>
      </c>
      <c r="E146" s="7" t="s">
        <v>2285</v>
      </c>
      <c r="F146" s="10">
        <v>7536</v>
      </c>
      <c r="G146" s="10">
        <v>27174</v>
      </c>
      <c r="H146" s="10">
        <v>4606</v>
      </c>
      <c r="I146" s="10">
        <v>0</v>
      </c>
      <c r="J146" s="10">
        <v>609</v>
      </c>
      <c r="K146" s="10">
        <v>67937</v>
      </c>
      <c r="L146" s="11">
        <v>6254</v>
      </c>
      <c r="M146" s="11">
        <v>19921</v>
      </c>
      <c r="N146" s="11">
        <v>3675</v>
      </c>
      <c r="O146" s="12">
        <v>0</v>
      </c>
      <c r="P146" s="12">
        <v>1337</v>
      </c>
      <c r="Q146" s="11">
        <v>64577</v>
      </c>
      <c r="R146">
        <f t="shared" si="14"/>
        <v>1</v>
      </c>
      <c r="S146">
        <f t="shared" si="15"/>
        <v>1</v>
      </c>
      <c r="T146">
        <f t="shared" si="16"/>
        <v>31187</v>
      </c>
      <c r="U146" s="10">
        <f t="shared" si="17"/>
        <v>39925</v>
      </c>
      <c r="V146">
        <f t="shared" si="18"/>
        <v>0.6387597396351044</v>
      </c>
      <c r="W146" t="str">
        <f t="shared" si="19"/>
        <v>Sunderland South</v>
      </c>
      <c r="X146">
        <f t="shared" si="20"/>
        <v>11266</v>
      </c>
      <c r="Z146">
        <v>0</v>
      </c>
      <c r="AA146" s="6">
        <v>144</v>
      </c>
      <c r="AB146" s="7" t="s">
        <v>2285</v>
      </c>
      <c r="AC146" s="92">
        <v>5</v>
      </c>
      <c r="AD146" s="92" t="s">
        <v>1712</v>
      </c>
      <c r="AE146" s="93">
        <v>2</v>
      </c>
      <c r="AF146" s="93">
        <v>2</v>
      </c>
      <c r="AG146" s="94" t="s">
        <v>1062</v>
      </c>
      <c r="AH146" s="95">
        <v>1947</v>
      </c>
      <c r="AI146" s="95" t="s">
        <v>1063</v>
      </c>
      <c r="AJ146" s="95" t="s">
        <v>346</v>
      </c>
      <c r="AK146" s="95" t="s">
        <v>1064</v>
      </c>
      <c r="AL146" s="95"/>
      <c r="AM146" s="95" t="s">
        <v>1065</v>
      </c>
      <c r="AN146" s="95">
        <v>1987</v>
      </c>
    </row>
    <row r="147" spans="1:40" ht="12.75">
      <c r="A147" s="6">
        <v>145</v>
      </c>
      <c r="B147" s="7" t="s">
        <v>2286</v>
      </c>
      <c r="C147">
        <v>19</v>
      </c>
      <c r="D147" s="6">
        <v>145</v>
      </c>
      <c r="E147" s="7" t="s">
        <v>2286</v>
      </c>
      <c r="F147" s="10">
        <v>3861</v>
      </c>
      <c r="G147" s="10">
        <v>26767</v>
      </c>
      <c r="H147" s="10">
        <v>2785</v>
      </c>
      <c r="I147" s="10">
        <v>0</v>
      </c>
      <c r="J147" s="10">
        <v>1437</v>
      </c>
      <c r="K147" s="10">
        <v>61058</v>
      </c>
      <c r="L147" s="11">
        <v>3456</v>
      </c>
      <c r="M147" s="11">
        <v>18345</v>
      </c>
      <c r="N147" s="11">
        <v>3213</v>
      </c>
      <c r="O147" s="12">
        <v>0</v>
      </c>
      <c r="P147" s="12">
        <v>1018</v>
      </c>
      <c r="Q147" s="11">
        <v>58900</v>
      </c>
      <c r="R147">
        <f t="shared" si="14"/>
        <v>1</v>
      </c>
      <c r="S147">
        <f t="shared" si="15"/>
        <v>1</v>
      </c>
      <c r="T147">
        <f t="shared" si="16"/>
        <v>26032</v>
      </c>
      <c r="U147" s="10">
        <f t="shared" si="17"/>
        <v>34850</v>
      </c>
      <c r="V147">
        <f t="shared" si="18"/>
        <v>0.7047095881991395</v>
      </c>
      <c r="W147" t="str">
        <f t="shared" si="19"/>
        <v>Tyne Bridge</v>
      </c>
      <c r="X147">
        <f t="shared" si="20"/>
        <v>7687</v>
      </c>
      <c r="Z147">
        <v>0</v>
      </c>
      <c r="AA147" s="6">
        <v>145</v>
      </c>
      <c r="AB147" s="7" t="s">
        <v>2286</v>
      </c>
      <c r="AC147" s="92">
        <v>5</v>
      </c>
      <c r="AD147" s="92" t="s">
        <v>1712</v>
      </c>
      <c r="AE147" s="93">
        <v>2</v>
      </c>
      <c r="AF147" s="93">
        <v>2</v>
      </c>
      <c r="AG147" s="94" t="s">
        <v>1066</v>
      </c>
      <c r="AH147" s="95">
        <v>1943</v>
      </c>
      <c r="AI147" s="95" t="s">
        <v>1067</v>
      </c>
      <c r="AJ147" s="95" t="s">
        <v>346</v>
      </c>
      <c r="AK147" s="95" t="s">
        <v>1068</v>
      </c>
      <c r="AL147" s="95"/>
      <c r="AM147" s="95" t="s">
        <v>1069</v>
      </c>
      <c r="AN147" s="95">
        <v>1985</v>
      </c>
    </row>
    <row r="148" spans="1:40" ht="12.75">
      <c r="A148" s="6">
        <v>146</v>
      </c>
      <c r="B148" s="7" t="s">
        <v>2287</v>
      </c>
      <c r="C148">
        <v>18</v>
      </c>
      <c r="D148" s="6">
        <v>146</v>
      </c>
      <c r="E148" s="7" t="s">
        <v>2287</v>
      </c>
      <c r="F148" s="10">
        <v>17045</v>
      </c>
      <c r="G148" s="10">
        <v>28318</v>
      </c>
      <c r="H148" s="10">
        <v>4509</v>
      </c>
      <c r="I148" s="10">
        <v>0</v>
      </c>
      <c r="J148" s="10">
        <v>1281</v>
      </c>
      <c r="K148" s="10">
        <v>66341</v>
      </c>
      <c r="L148" s="11">
        <v>14686</v>
      </c>
      <c r="M148" s="11">
        <v>23364</v>
      </c>
      <c r="N148" s="11">
        <v>5108</v>
      </c>
      <c r="O148" s="12">
        <v>0</v>
      </c>
      <c r="P148" s="12">
        <v>745</v>
      </c>
      <c r="Q148" s="11">
        <v>65184</v>
      </c>
      <c r="R148">
        <f t="shared" si="14"/>
        <v>1</v>
      </c>
      <c r="S148">
        <f t="shared" si="15"/>
        <v>1</v>
      </c>
      <c r="T148">
        <f t="shared" si="16"/>
        <v>43903</v>
      </c>
      <c r="U148" s="10">
        <f t="shared" si="17"/>
        <v>51153</v>
      </c>
      <c r="V148">
        <f t="shared" si="18"/>
        <v>0.532173200009111</v>
      </c>
      <c r="W148" t="str">
        <f t="shared" si="19"/>
        <v>Tynemouth</v>
      </c>
      <c r="X148">
        <f t="shared" si="20"/>
        <v>20539</v>
      </c>
      <c r="Z148">
        <v>1</v>
      </c>
      <c r="AA148" s="6">
        <v>146</v>
      </c>
      <c r="AB148" s="7" t="s">
        <v>2287</v>
      </c>
      <c r="AC148" s="92">
        <v>5</v>
      </c>
      <c r="AD148" s="92" t="s">
        <v>1712</v>
      </c>
      <c r="AE148" s="93">
        <v>2</v>
      </c>
      <c r="AF148" s="93">
        <v>2</v>
      </c>
      <c r="AG148" s="94" t="s">
        <v>1070</v>
      </c>
      <c r="AH148" s="95">
        <v>1957</v>
      </c>
      <c r="AI148" s="95" t="s">
        <v>1071</v>
      </c>
      <c r="AJ148" s="95" t="s">
        <v>362</v>
      </c>
      <c r="AK148" s="95" t="s">
        <v>1072</v>
      </c>
      <c r="AL148" s="95"/>
      <c r="AM148" s="95" t="s">
        <v>2060</v>
      </c>
      <c r="AN148" s="95">
        <v>1997</v>
      </c>
    </row>
    <row r="149" spans="1:40" ht="12.75">
      <c r="A149" s="6">
        <v>147</v>
      </c>
      <c r="B149" s="7" t="s">
        <v>2288</v>
      </c>
      <c r="C149">
        <v>21</v>
      </c>
      <c r="D149" s="6">
        <v>147</v>
      </c>
      <c r="E149" s="7" t="s">
        <v>2288</v>
      </c>
      <c r="F149" s="10">
        <v>21856</v>
      </c>
      <c r="G149" s="10">
        <v>19330</v>
      </c>
      <c r="H149" s="10">
        <v>5184</v>
      </c>
      <c r="I149" s="10">
        <v>0</v>
      </c>
      <c r="J149" s="10">
        <v>0</v>
      </c>
      <c r="K149" s="10">
        <v>62441</v>
      </c>
      <c r="L149" s="11">
        <v>18974</v>
      </c>
      <c r="M149" s="11">
        <v>15206</v>
      </c>
      <c r="N149" s="11">
        <v>3251</v>
      </c>
      <c r="O149" s="12">
        <v>0</v>
      </c>
      <c r="P149" s="12">
        <v>379</v>
      </c>
      <c r="Q149" s="11">
        <v>62388</v>
      </c>
      <c r="R149">
        <f t="shared" si="14"/>
        <v>0</v>
      </c>
      <c r="S149">
        <f t="shared" si="15"/>
        <v>0</v>
      </c>
      <c r="T149">
        <f t="shared" si="16"/>
        <v>37810</v>
      </c>
      <c r="U149" s="10">
        <f t="shared" si="17"/>
        <v>46370</v>
      </c>
      <c r="V149">
        <f t="shared" si="18"/>
        <v>0.40216873842898704</v>
      </c>
      <c r="W149" t="str">
        <f t="shared" si="19"/>
        <v>Aldridge-Brownhills</v>
      </c>
      <c r="X149">
        <f t="shared" si="20"/>
        <v>18836</v>
      </c>
      <c r="Z149">
        <v>0</v>
      </c>
      <c r="AA149" s="6">
        <v>147</v>
      </c>
      <c r="AB149" s="7" t="s">
        <v>2288</v>
      </c>
      <c r="AC149" s="92">
        <v>6</v>
      </c>
      <c r="AD149" s="92" t="s">
        <v>1073</v>
      </c>
      <c r="AE149" s="93">
        <v>1</v>
      </c>
      <c r="AF149" s="93">
        <v>1</v>
      </c>
      <c r="AG149" s="94" t="s">
        <v>1074</v>
      </c>
      <c r="AH149" s="95">
        <v>1942</v>
      </c>
      <c r="AI149" s="95" t="s">
        <v>1075</v>
      </c>
      <c r="AJ149" s="95" t="s">
        <v>346</v>
      </c>
      <c r="AK149" s="95" t="s">
        <v>1076</v>
      </c>
      <c r="AL149" s="95" t="s">
        <v>1077</v>
      </c>
      <c r="AM149" s="95" t="s">
        <v>1078</v>
      </c>
      <c r="AN149" s="95">
        <v>1979</v>
      </c>
    </row>
    <row r="150" spans="1:40" ht="12.75">
      <c r="A150" s="6">
        <v>148</v>
      </c>
      <c r="B150" s="7" t="s">
        <v>2289</v>
      </c>
      <c r="C150">
        <v>20</v>
      </c>
      <c r="D150" s="6">
        <v>148</v>
      </c>
      <c r="E150" s="7" t="s">
        <v>2289</v>
      </c>
      <c r="F150" s="10">
        <v>18712</v>
      </c>
      <c r="G150" s="10">
        <v>23554</v>
      </c>
      <c r="H150" s="10">
        <v>4691</v>
      </c>
      <c r="I150" s="10">
        <v>0</v>
      </c>
      <c r="J150" s="10">
        <v>1508</v>
      </c>
      <c r="K150" s="10">
        <v>70204</v>
      </c>
      <c r="L150" s="11">
        <v>13819</v>
      </c>
      <c r="M150" s="11">
        <v>18517</v>
      </c>
      <c r="N150" s="11">
        <v>4528</v>
      </c>
      <c r="O150" s="12">
        <v>0</v>
      </c>
      <c r="P150" s="12">
        <v>885</v>
      </c>
      <c r="Q150" s="11">
        <v>67405</v>
      </c>
      <c r="R150">
        <f t="shared" si="14"/>
        <v>1</v>
      </c>
      <c r="S150">
        <f t="shared" si="15"/>
        <v>1</v>
      </c>
      <c r="T150">
        <f t="shared" si="16"/>
        <v>37749</v>
      </c>
      <c r="U150" s="10">
        <f t="shared" si="17"/>
        <v>48465</v>
      </c>
      <c r="V150">
        <f t="shared" si="18"/>
        <v>0.4905295504516676</v>
      </c>
      <c r="W150" t="str">
        <f t="shared" si="19"/>
        <v>Birmingham, Edgbaston</v>
      </c>
      <c r="X150">
        <f t="shared" si="20"/>
        <v>19232</v>
      </c>
      <c r="Z150">
        <v>0</v>
      </c>
      <c r="AA150" s="6">
        <v>148</v>
      </c>
      <c r="AB150" s="7" t="s">
        <v>2289</v>
      </c>
      <c r="AC150" s="92">
        <v>6</v>
      </c>
      <c r="AD150" s="92" t="s">
        <v>1073</v>
      </c>
      <c r="AE150" s="93">
        <v>2</v>
      </c>
      <c r="AF150" s="93">
        <v>2</v>
      </c>
      <c r="AG150" s="94" t="s">
        <v>1079</v>
      </c>
      <c r="AH150" s="95">
        <v>1955</v>
      </c>
      <c r="AI150" s="95" t="s">
        <v>1080</v>
      </c>
      <c r="AJ150" s="95" t="s">
        <v>387</v>
      </c>
      <c r="AK150" s="95" t="s">
        <v>1081</v>
      </c>
      <c r="AL150" s="95" t="s">
        <v>1082</v>
      </c>
      <c r="AM150" s="95" t="s">
        <v>1669</v>
      </c>
      <c r="AN150" s="95">
        <v>1997</v>
      </c>
    </row>
    <row r="151" spans="1:40" ht="12.75">
      <c r="A151" s="6">
        <v>149</v>
      </c>
      <c r="B151" s="7" t="s">
        <v>2290</v>
      </c>
      <c r="C151">
        <v>21</v>
      </c>
      <c r="D151" s="6">
        <v>149</v>
      </c>
      <c r="E151" s="7" t="s">
        <v>2290</v>
      </c>
      <c r="F151" s="10">
        <v>11107</v>
      </c>
      <c r="G151" s="10">
        <v>23764</v>
      </c>
      <c r="H151" s="10">
        <v>4112</v>
      </c>
      <c r="I151" s="10">
        <v>0</v>
      </c>
      <c r="J151" s="10">
        <v>1424</v>
      </c>
      <c r="K151" s="10">
        <v>66380</v>
      </c>
      <c r="L151" s="11">
        <v>7413</v>
      </c>
      <c r="M151" s="11">
        <v>17375</v>
      </c>
      <c r="N151" s="11">
        <v>3602</v>
      </c>
      <c r="O151" s="12">
        <v>0</v>
      </c>
      <c r="P151" s="12">
        <v>2214</v>
      </c>
      <c r="Q151" s="11">
        <v>65668</v>
      </c>
      <c r="R151">
        <f t="shared" si="14"/>
        <v>1</v>
      </c>
      <c r="S151">
        <f t="shared" si="15"/>
        <v>1</v>
      </c>
      <c r="T151">
        <f t="shared" si="16"/>
        <v>30604</v>
      </c>
      <c r="U151" s="10">
        <f t="shared" si="17"/>
        <v>40407</v>
      </c>
      <c r="V151">
        <f t="shared" si="18"/>
        <v>0.5677362436282839</v>
      </c>
      <c r="W151" t="str">
        <f t="shared" si="19"/>
        <v>Birmingham, Erdington</v>
      </c>
      <c r="X151">
        <f t="shared" si="20"/>
        <v>13229</v>
      </c>
      <c r="Z151">
        <v>0</v>
      </c>
      <c r="AA151" s="6">
        <v>149</v>
      </c>
      <c r="AB151" s="7" t="s">
        <v>2290</v>
      </c>
      <c r="AC151" s="92">
        <v>6</v>
      </c>
      <c r="AD151" s="92" t="s">
        <v>1073</v>
      </c>
      <c r="AE151" s="93">
        <v>2</v>
      </c>
      <c r="AF151" s="93">
        <v>2</v>
      </c>
      <c r="AG151" s="94" t="s">
        <v>1083</v>
      </c>
      <c r="AH151" s="95"/>
      <c r="AI151" s="95"/>
      <c r="AJ151" s="95" t="s">
        <v>387</v>
      </c>
      <c r="AK151" s="95" t="s">
        <v>52</v>
      </c>
      <c r="AL151" s="95"/>
      <c r="AM151" s="95" t="s">
        <v>2097</v>
      </c>
      <c r="AN151" s="95">
        <v>2001</v>
      </c>
    </row>
    <row r="152" spans="1:40" ht="12.75">
      <c r="A152" s="6">
        <v>150</v>
      </c>
      <c r="B152" s="7" t="s">
        <v>2291</v>
      </c>
      <c r="C152">
        <v>20</v>
      </c>
      <c r="D152" s="6">
        <v>150</v>
      </c>
      <c r="E152" s="7" t="s">
        <v>2291</v>
      </c>
      <c r="F152" s="10">
        <v>13952</v>
      </c>
      <c r="G152" s="10">
        <v>22372</v>
      </c>
      <c r="H152" s="10">
        <v>4034</v>
      </c>
      <c r="I152" s="10">
        <v>0</v>
      </c>
      <c r="J152" s="10">
        <v>1461</v>
      </c>
      <c r="K152" s="10">
        <v>58767</v>
      </c>
      <c r="L152" s="11">
        <v>11401</v>
      </c>
      <c r="M152" s="11">
        <v>18049</v>
      </c>
      <c r="N152" s="11">
        <v>2926</v>
      </c>
      <c r="O152" s="12">
        <v>0</v>
      </c>
      <c r="P152" s="12">
        <v>708</v>
      </c>
      <c r="Q152" s="11">
        <v>57563</v>
      </c>
      <c r="R152">
        <f t="shared" si="14"/>
        <v>1</v>
      </c>
      <c r="S152">
        <f t="shared" si="15"/>
        <v>1</v>
      </c>
      <c r="T152">
        <f t="shared" si="16"/>
        <v>33084</v>
      </c>
      <c r="U152" s="10">
        <f t="shared" si="17"/>
        <v>41819</v>
      </c>
      <c r="V152">
        <f t="shared" si="18"/>
        <v>0.5455507193809697</v>
      </c>
      <c r="W152" t="str">
        <f t="shared" si="19"/>
        <v>Birmingham, Hall Green</v>
      </c>
      <c r="X152">
        <f t="shared" si="20"/>
        <v>15035</v>
      </c>
      <c r="Z152">
        <v>0</v>
      </c>
      <c r="AA152" s="6">
        <v>150</v>
      </c>
      <c r="AB152" s="7" t="s">
        <v>2291</v>
      </c>
      <c r="AC152" s="92">
        <v>6</v>
      </c>
      <c r="AD152" s="92" t="s">
        <v>1073</v>
      </c>
      <c r="AE152" s="93">
        <v>2</v>
      </c>
      <c r="AF152" s="93">
        <v>2</v>
      </c>
      <c r="AG152" s="94" t="s">
        <v>1084</v>
      </c>
      <c r="AH152" s="95">
        <v>1955</v>
      </c>
      <c r="AI152" s="95" t="s">
        <v>1085</v>
      </c>
      <c r="AJ152" s="95" t="s">
        <v>346</v>
      </c>
      <c r="AK152" s="95" t="s">
        <v>1086</v>
      </c>
      <c r="AL152" s="95" t="s">
        <v>1087</v>
      </c>
      <c r="AM152" s="95" t="s">
        <v>57</v>
      </c>
      <c r="AN152" s="95">
        <v>1997</v>
      </c>
    </row>
    <row r="153" spans="1:40" ht="12.75">
      <c r="A153" s="6">
        <v>151</v>
      </c>
      <c r="B153" s="7" t="s">
        <v>2292</v>
      </c>
      <c r="C153">
        <v>20</v>
      </c>
      <c r="D153" s="6">
        <v>151</v>
      </c>
      <c r="E153" s="7" t="s">
        <v>2292</v>
      </c>
      <c r="F153" s="10">
        <v>8198</v>
      </c>
      <c r="G153" s="10">
        <v>22398</v>
      </c>
      <c r="H153" s="10">
        <v>2891</v>
      </c>
      <c r="I153" s="10">
        <v>0</v>
      </c>
      <c r="J153" s="10">
        <v>660</v>
      </c>
      <c r="K153" s="10">
        <v>56066</v>
      </c>
      <c r="L153" s="11">
        <v>5283</v>
      </c>
      <c r="M153" s="11">
        <v>16901</v>
      </c>
      <c r="N153" s="11">
        <v>2147</v>
      </c>
      <c r="O153" s="12">
        <v>0</v>
      </c>
      <c r="P153" s="12">
        <v>2134</v>
      </c>
      <c r="Q153" s="11">
        <v>55254</v>
      </c>
      <c r="R153">
        <f t="shared" si="14"/>
        <v>1</v>
      </c>
      <c r="S153">
        <f t="shared" si="15"/>
        <v>1</v>
      </c>
      <c r="T153">
        <f t="shared" si="16"/>
        <v>26465</v>
      </c>
      <c r="U153" s="10">
        <f t="shared" si="17"/>
        <v>34147</v>
      </c>
      <c r="V153">
        <f t="shared" si="18"/>
        <v>0.6386170413754014</v>
      </c>
      <c r="W153" t="str">
        <f t="shared" si="19"/>
        <v>Birmingham, Hodge Hill</v>
      </c>
      <c r="X153">
        <f t="shared" si="20"/>
        <v>9564</v>
      </c>
      <c r="Z153">
        <v>0</v>
      </c>
      <c r="AA153" s="6">
        <v>151</v>
      </c>
      <c r="AB153" s="7" t="s">
        <v>2292</v>
      </c>
      <c r="AC153" s="92">
        <v>6</v>
      </c>
      <c r="AD153" s="92" t="s">
        <v>1073</v>
      </c>
      <c r="AE153" s="93">
        <v>2</v>
      </c>
      <c r="AF153" s="93">
        <v>2</v>
      </c>
      <c r="AG153" s="94" t="s">
        <v>1088</v>
      </c>
      <c r="AH153" s="95">
        <v>1938</v>
      </c>
      <c r="AI153" s="95" t="s">
        <v>1089</v>
      </c>
      <c r="AJ153" s="95" t="s">
        <v>346</v>
      </c>
      <c r="AK153" s="95" t="s">
        <v>1090</v>
      </c>
      <c r="AL153" s="95"/>
      <c r="AM153" s="95" t="s">
        <v>1091</v>
      </c>
      <c r="AN153" s="95">
        <v>1983</v>
      </c>
    </row>
    <row r="154" spans="1:40" ht="12.75">
      <c r="A154" s="6">
        <v>152</v>
      </c>
      <c r="B154" s="7" t="s">
        <v>2293</v>
      </c>
      <c r="C154">
        <v>20</v>
      </c>
      <c r="D154" s="6">
        <v>152</v>
      </c>
      <c r="E154" s="7" t="s">
        <v>2293</v>
      </c>
      <c r="F154" s="10">
        <v>5052</v>
      </c>
      <c r="G154" s="10">
        <v>28134</v>
      </c>
      <c r="H154" s="10">
        <v>3020</v>
      </c>
      <c r="I154" s="10">
        <v>0</v>
      </c>
      <c r="J154" s="10">
        <v>1771</v>
      </c>
      <c r="K154" s="10">
        <v>70013</v>
      </c>
      <c r="L154" s="11">
        <v>3551</v>
      </c>
      <c r="M154" s="11">
        <v>21694</v>
      </c>
      <c r="N154" s="11">
        <v>2586</v>
      </c>
      <c r="O154" s="12">
        <v>0</v>
      </c>
      <c r="P154" s="12">
        <v>3662</v>
      </c>
      <c r="Q154" s="11">
        <v>71113</v>
      </c>
      <c r="R154">
        <f t="shared" si="14"/>
        <v>1</v>
      </c>
      <c r="S154">
        <f t="shared" si="15"/>
        <v>1</v>
      </c>
      <c r="T154">
        <f t="shared" si="16"/>
        <v>31493</v>
      </c>
      <c r="U154" s="10">
        <f t="shared" si="17"/>
        <v>37977</v>
      </c>
      <c r="V154">
        <f t="shared" si="18"/>
        <v>0.688851490807481</v>
      </c>
      <c r="W154" t="str">
        <f t="shared" si="19"/>
        <v>Birmingham, Ladywood</v>
      </c>
      <c r="X154">
        <f t="shared" si="20"/>
        <v>9799</v>
      </c>
      <c r="Z154">
        <v>0</v>
      </c>
      <c r="AA154" s="6">
        <v>152</v>
      </c>
      <c r="AB154" s="7" t="s">
        <v>2293</v>
      </c>
      <c r="AC154" s="92">
        <v>6</v>
      </c>
      <c r="AD154" s="92" t="s">
        <v>1073</v>
      </c>
      <c r="AE154" s="93">
        <v>2</v>
      </c>
      <c r="AF154" s="93">
        <v>2</v>
      </c>
      <c r="AG154" s="94" t="s">
        <v>1092</v>
      </c>
      <c r="AH154" s="95">
        <v>1946</v>
      </c>
      <c r="AI154" s="95" t="s">
        <v>1093</v>
      </c>
      <c r="AJ154" s="95" t="s">
        <v>387</v>
      </c>
      <c r="AK154" s="95" t="s">
        <v>1094</v>
      </c>
      <c r="AL154" s="95" t="s">
        <v>1095</v>
      </c>
      <c r="AM154" s="95" t="s">
        <v>1096</v>
      </c>
      <c r="AN154" s="95">
        <v>1983</v>
      </c>
    </row>
    <row r="155" spans="1:40" ht="12.75">
      <c r="A155" s="6">
        <v>153</v>
      </c>
      <c r="B155" s="7" t="s">
        <v>2294</v>
      </c>
      <c r="C155">
        <v>20</v>
      </c>
      <c r="D155" s="6">
        <v>153</v>
      </c>
      <c r="E155" s="7" t="s">
        <v>2294</v>
      </c>
      <c r="F155" s="10">
        <v>10873</v>
      </c>
      <c r="G155" s="10">
        <v>22316</v>
      </c>
      <c r="H155" s="10">
        <v>4078</v>
      </c>
      <c r="I155" s="10">
        <v>0</v>
      </c>
      <c r="J155" s="10">
        <v>1580</v>
      </c>
      <c r="K155" s="10">
        <v>56842</v>
      </c>
      <c r="L155" s="11">
        <v>8730</v>
      </c>
      <c r="M155" s="11">
        <v>16528</v>
      </c>
      <c r="N155" s="11">
        <v>3322</v>
      </c>
      <c r="O155" s="12">
        <v>0</v>
      </c>
      <c r="P155" s="12">
        <v>954</v>
      </c>
      <c r="Q155" s="11">
        <v>55922</v>
      </c>
      <c r="R155">
        <f t="shared" si="14"/>
        <v>1</v>
      </c>
      <c r="S155">
        <f t="shared" si="15"/>
        <v>1</v>
      </c>
      <c r="T155">
        <f t="shared" si="16"/>
        <v>29534</v>
      </c>
      <c r="U155" s="10">
        <f t="shared" si="17"/>
        <v>38847</v>
      </c>
      <c r="V155">
        <f t="shared" si="18"/>
        <v>0.5596261935396493</v>
      </c>
      <c r="W155" t="str">
        <f t="shared" si="19"/>
        <v>Birmingham, Northfield</v>
      </c>
      <c r="X155">
        <f t="shared" si="20"/>
        <v>13006</v>
      </c>
      <c r="Z155">
        <v>1</v>
      </c>
      <c r="AA155" s="6">
        <v>153</v>
      </c>
      <c r="AB155" s="7" t="s">
        <v>2294</v>
      </c>
      <c r="AC155" s="92">
        <v>6</v>
      </c>
      <c r="AD155" s="92" t="s">
        <v>1073</v>
      </c>
      <c r="AE155" s="93">
        <v>2</v>
      </c>
      <c r="AF155" s="93">
        <v>2</v>
      </c>
      <c r="AG155" s="94" t="s">
        <v>1097</v>
      </c>
      <c r="AH155" s="95">
        <v>1954</v>
      </c>
      <c r="AI155" s="95" t="s">
        <v>1098</v>
      </c>
      <c r="AJ155" s="95" t="s">
        <v>362</v>
      </c>
      <c r="AK155" s="95" t="s">
        <v>1099</v>
      </c>
      <c r="AL155" s="95" t="s">
        <v>1100</v>
      </c>
      <c r="AM155" s="95" t="s">
        <v>1101</v>
      </c>
      <c r="AN155" s="95">
        <v>1992</v>
      </c>
    </row>
    <row r="156" spans="1:40" ht="12.75">
      <c r="A156" s="6">
        <v>154</v>
      </c>
      <c r="B156" s="7" t="s">
        <v>2295</v>
      </c>
      <c r="C156">
        <v>21</v>
      </c>
      <c r="D156" s="6">
        <v>154</v>
      </c>
      <c r="E156" s="7" t="s">
        <v>2295</v>
      </c>
      <c r="F156" s="10">
        <v>9964</v>
      </c>
      <c r="G156" s="10">
        <v>28921</v>
      </c>
      <c r="H156" s="10">
        <v>4523</v>
      </c>
      <c r="I156" s="10">
        <v>0</v>
      </c>
      <c r="J156" s="10">
        <v>2479</v>
      </c>
      <c r="K156" s="10">
        <v>71031</v>
      </c>
      <c r="L156" s="11">
        <v>8662</v>
      </c>
      <c r="M156" s="11">
        <v>17415</v>
      </c>
      <c r="N156" s="11">
        <v>8566</v>
      </c>
      <c r="O156" s="12">
        <v>0</v>
      </c>
      <c r="P156" s="12">
        <v>2774</v>
      </c>
      <c r="Q156" s="11">
        <v>71121</v>
      </c>
      <c r="R156">
        <f t="shared" si="14"/>
        <v>1</v>
      </c>
      <c r="S156">
        <f t="shared" si="15"/>
        <v>1</v>
      </c>
      <c r="T156">
        <f t="shared" si="16"/>
        <v>37417</v>
      </c>
      <c r="U156" s="10">
        <f t="shared" si="17"/>
        <v>45887</v>
      </c>
      <c r="V156">
        <f t="shared" si="18"/>
        <v>0.4654301520699147</v>
      </c>
      <c r="W156" t="str">
        <f t="shared" si="19"/>
        <v>Birmingham, Perry Barr</v>
      </c>
      <c r="X156">
        <f t="shared" si="20"/>
        <v>20002</v>
      </c>
      <c r="Z156">
        <v>0</v>
      </c>
      <c r="AA156" s="6">
        <v>154</v>
      </c>
      <c r="AB156" s="7" t="s">
        <v>2295</v>
      </c>
      <c r="AC156" s="92">
        <v>6</v>
      </c>
      <c r="AD156" s="92" t="s">
        <v>1073</v>
      </c>
      <c r="AE156" s="93">
        <v>2</v>
      </c>
      <c r="AF156" s="93">
        <v>2</v>
      </c>
      <c r="AG156" s="94" t="s">
        <v>1102</v>
      </c>
      <c r="AH156" s="95"/>
      <c r="AI156" s="95"/>
      <c r="AJ156" s="95" t="s">
        <v>387</v>
      </c>
      <c r="AK156" s="95"/>
      <c r="AL156" s="95" t="s">
        <v>1103</v>
      </c>
      <c r="AM156" s="95" t="s">
        <v>1041</v>
      </c>
      <c r="AN156" s="95">
        <v>2001</v>
      </c>
    </row>
    <row r="157" spans="1:40" ht="12.75">
      <c r="A157" s="6">
        <v>155</v>
      </c>
      <c r="B157" s="7" t="s">
        <v>2296</v>
      </c>
      <c r="C157">
        <v>20</v>
      </c>
      <c r="D157" s="6">
        <v>155</v>
      </c>
      <c r="E157" s="7" t="s">
        <v>2296</v>
      </c>
      <c r="F157" s="10">
        <v>14033</v>
      </c>
      <c r="G157" s="10">
        <v>28121</v>
      </c>
      <c r="H157" s="10">
        <v>6121</v>
      </c>
      <c r="I157" s="10">
        <v>0</v>
      </c>
      <c r="J157" s="10">
        <v>2275</v>
      </c>
      <c r="K157" s="10">
        <v>72049</v>
      </c>
      <c r="L157" s="11">
        <v>10676</v>
      </c>
      <c r="M157" s="11">
        <v>21015</v>
      </c>
      <c r="N157" s="11">
        <v>6532</v>
      </c>
      <c r="O157" s="12">
        <v>0</v>
      </c>
      <c r="P157" s="12">
        <v>1877</v>
      </c>
      <c r="Q157" s="11">
        <v>71237</v>
      </c>
      <c r="R157">
        <f t="shared" si="14"/>
        <v>1</v>
      </c>
      <c r="S157">
        <f t="shared" si="15"/>
        <v>1</v>
      </c>
      <c r="T157">
        <f t="shared" si="16"/>
        <v>40100</v>
      </c>
      <c r="U157" s="10">
        <f t="shared" si="17"/>
        <v>50550</v>
      </c>
      <c r="V157">
        <f t="shared" si="18"/>
        <v>0.524064837905237</v>
      </c>
      <c r="W157" t="str">
        <f t="shared" si="19"/>
        <v>Birmingham, Selly Oak</v>
      </c>
      <c r="X157">
        <f t="shared" si="20"/>
        <v>19085</v>
      </c>
      <c r="Z157">
        <v>0</v>
      </c>
      <c r="AA157" s="6">
        <v>155</v>
      </c>
      <c r="AB157" s="7" t="s">
        <v>2296</v>
      </c>
      <c r="AC157" s="92">
        <v>6</v>
      </c>
      <c r="AD157" s="92" t="s">
        <v>1073</v>
      </c>
      <c r="AE157" s="93">
        <v>2</v>
      </c>
      <c r="AF157" s="93">
        <v>2</v>
      </c>
      <c r="AG157" s="94" t="s">
        <v>1104</v>
      </c>
      <c r="AH157" s="95">
        <v>1951</v>
      </c>
      <c r="AI157" s="95" t="s">
        <v>1105</v>
      </c>
      <c r="AJ157" s="95" t="s">
        <v>346</v>
      </c>
      <c r="AK157" s="95" t="s">
        <v>6</v>
      </c>
      <c r="AL157" s="95" t="s">
        <v>1106</v>
      </c>
      <c r="AM157" s="95" t="s">
        <v>1107</v>
      </c>
      <c r="AN157" s="95">
        <v>1992</v>
      </c>
    </row>
    <row r="158" spans="1:40" ht="12.75">
      <c r="A158" s="6">
        <v>156</v>
      </c>
      <c r="B158" s="7" t="s">
        <v>2297</v>
      </c>
      <c r="C158">
        <v>20</v>
      </c>
      <c r="D158" s="6">
        <v>156</v>
      </c>
      <c r="E158" s="7" t="s">
        <v>2297</v>
      </c>
      <c r="F158" s="10">
        <v>7315</v>
      </c>
      <c r="G158" s="10">
        <v>26841</v>
      </c>
      <c r="H158" s="10">
        <v>3889</v>
      </c>
      <c r="I158" s="10">
        <v>0</v>
      </c>
      <c r="J158" s="10">
        <v>3720</v>
      </c>
      <c r="K158" s="10">
        <v>73130</v>
      </c>
      <c r="L158" s="11">
        <v>3948</v>
      </c>
      <c r="M158" s="11">
        <v>21087</v>
      </c>
      <c r="N158" s="11">
        <v>4841</v>
      </c>
      <c r="O158" s="12">
        <v>0</v>
      </c>
      <c r="P158" s="12">
        <v>6771</v>
      </c>
      <c r="Q158" s="11">
        <v>74358</v>
      </c>
      <c r="R158">
        <f t="shared" si="14"/>
        <v>1</v>
      </c>
      <c r="S158">
        <f t="shared" si="15"/>
        <v>1</v>
      </c>
      <c r="T158">
        <f t="shared" si="16"/>
        <v>36647</v>
      </c>
      <c r="U158" s="10">
        <f t="shared" si="17"/>
        <v>41765</v>
      </c>
      <c r="V158">
        <f t="shared" si="18"/>
        <v>0.5754086282642509</v>
      </c>
      <c r="W158" t="str">
        <f t="shared" si="19"/>
        <v>Birmingham, Sparkbrook and Small Heath</v>
      </c>
      <c r="X158">
        <f t="shared" si="20"/>
        <v>15560</v>
      </c>
      <c r="Z158">
        <v>1</v>
      </c>
      <c r="AA158" s="6">
        <v>156</v>
      </c>
      <c r="AB158" s="7" t="s">
        <v>2297</v>
      </c>
      <c r="AC158" s="92">
        <v>6</v>
      </c>
      <c r="AD158" s="92" t="s">
        <v>1073</v>
      </c>
      <c r="AE158" s="93">
        <v>2</v>
      </c>
      <c r="AF158" s="93">
        <v>2</v>
      </c>
      <c r="AG158" s="94" t="s">
        <v>1108</v>
      </c>
      <c r="AH158" s="95">
        <v>1946</v>
      </c>
      <c r="AI158" s="95" t="s">
        <v>1109</v>
      </c>
      <c r="AJ158" s="95" t="s">
        <v>362</v>
      </c>
      <c r="AK158" s="95" t="s">
        <v>386</v>
      </c>
      <c r="AL158" s="95" t="s">
        <v>387</v>
      </c>
      <c r="AM158" s="95" t="s">
        <v>1110</v>
      </c>
      <c r="AN158" s="95">
        <v>1992</v>
      </c>
    </row>
    <row r="159" spans="1:40" ht="12.75">
      <c r="A159" s="6">
        <v>157</v>
      </c>
      <c r="B159" s="7" t="s">
        <v>2298</v>
      </c>
      <c r="C159">
        <v>20</v>
      </c>
      <c r="D159" s="6">
        <v>157</v>
      </c>
      <c r="E159" s="7" t="s">
        <v>2298</v>
      </c>
      <c r="F159" s="10">
        <v>6736</v>
      </c>
      <c r="G159" s="10">
        <v>17778</v>
      </c>
      <c r="H159" s="10">
        <v>12463</v>
      </c>
      <c r="I159" s="10">
        <v>0</v>
      </c>
      <c r="J159" s="10">
        <v>810</v>
      </c>
      <c r="K159" s="10">
        <v>53058</v>
      </c>
      <c r="L159" s="11">
        <v>3941</v>
      </c>
      <c r="M159" s="11">
        <v>14085</v>
      </c>
      <c r="N159" s="11">
        <v>11507</v>
      </c>
      <c r="O159" s="12">
        <v>0</v>
      </c>
      <c r="P159" s="12">
        <v>480</v>
      </c>
      <c r="Q159" s="11">
        <v>52444</v>
      </c>
      <c r="R159">
        <f t="shared" si="14"/>
        <v>1</v>
      </c>
      <c r="S159">
        <f t="shared" si="15"/>
        <v>1</v>
      </c>
      <c r="T159">
        <f t="shared" si="16"/>
        <v>30013</v>
      </c>
      <c r="U159" s="10">
        <f t="shared" si="17"/>
        <v>37787</v>
      </c>
      <c r="V159">
        <f t="shared" si="18"/>
        <v>0.4692966381234798</v>
      </c>
      <c r="W159" t="str">
        <f t="shared" si="19"/>
        <v>Birmingham, Yardley</v>
      </c>
      <c r="X159">
        <f t="shared" si="20"/>
        <v>15928</v>
      </c>
      <c r="Z159">
        <v>1</v>
      </c>
      <c r="AA159" s="6">
        <v>157</v>
      </c>
      <c r="AB159" s="7" t="s">
        <v>2298</v>
      </c>
      <c r="AC159" s="92">
        <v>6</v>
      </c>
      <c r="AD159" s="92" t="s">
        <v>1073</v>
      </c>
      <c r="AE159" s="93">
        <v>2</v>
      </c>
      <c r="AF159" s="93">
        <v>2</v>
      </c>
      <c r="AG159" s="94" t="s">
        <v>1111</v>
      </c>
      <c r="AH159" s="95">
        <v>1952</v>
      </c>
      <c r="AI159" s="95" t="s">
        <v>1112</v>
      </c>
      <c r="AJ159" s="95" t="s">
        <v>362</v>
      </c>
      <c r="AK159" s="95" t="s">
        <v>1113</v>
      </c>
      <c r="AL159" s="95"/>
      <c r="AM159" s="95" t="s">
        <v>2060</v>
      </c>
      <c r="AN159" s="95">
        <v>1992</v>
      </c>
    </row>
    <row r="160" spans="1:40" ht="12.75">
      <c r="A160" s="6">
        <v>158</v>
      </c>
      <c r="B160" s="7" t="s">
        <v>2299</v>
      </c>
      <c r="C160">
        <v>22</v>
      </c>
      <c r="D160" s="6">
        <v>158</v>
      </c>
      <c r="E160" s="7" t="s">
        <v>2299</v>
      </c>
      <c r="F160" s="10">
        <v>9287</v>
      </c>
      <c r="G160" s="10">
        <v>31856</v>
      </c>
      <c r="H160" s="10">
        <v>3866</v>
      </c>
      <c r="I160" s="10">
        <v>0</v>
      </c>
      <c r="J160" s="10">
        <v>3076</v>
      </c>
      <c r="K160" s="10">
        <v>74274</v>
      </c>
      <c r="L160" s="11">
        <v>6988</v>
      </c>
      <c r="M160" s="11">
        <v>22739</v>
      </c>
      <c r="N160" s="11">
        <v>4163</v>
      </c>
      <c r="O160" s="12">
        <v>0</v>
      </c>
      <c r="P160" s="12">
        <v>3375</v>
      </c>
      <c r="Q160" s="11">
        <v>73998</v>
      </c>
      <c r="R160">
        <f t="shared" si="14"/>
        <v>1</v>
      </c>
      <c r="S160">
        <f t="shared" si="15"/>
        <v>1</v>
      </c>
      <c r="T160">
        <f t="shared" si="16"/>
        <v>37265</v>
      </c>
      <c r="U160" s="10">
        <f t="shared" si="17"/>
        <v>48085</v>
      </c>
      <c r="V160">
        <f t="shared" si="18"/>
        <v>0.610197236012344</v>
      </c>
      <c r="W160" t="str">
        <f t="shared" si="19"/>
        <v>Coventry North East</v>
      </c>
      <c r="X160">
        <f t="shared" si="20"/>
        <v>14526</v>
      </c>
      <c r="Z160">
        <v>1</v>
      </c>
      <c r="AA160" s="6">
        <v>158</v>
      </c>
      <c r="AB160" s="7" t="s">
        <v>2299</v>
      </c>
      <c r="AC160" s="92">
        <v>6</v>
      </c>
      <c r="AD160" s="92" t="s">
        <v>1073</v>
      </c>
      <c r="AE160" s="93">
        <v>2</v>
      </c>
      <c r="AF160" s="93">
        <v>2</v>
      </c>
      <c r="AG160" s="94" t="s">
        <v>1114</v>
      </c>
      <c r="AH160" s="95">
        <v>1952</v>
      </c>
      <c r="AI160" s="95" t="s">
        <v>1115</v>
      </c>
      <c r="AJ160" s="95" t="s">
        <v>362</v>
      </c>
      <c r="AK160" s="95" t="s">
        <v>386</v>
      </c>
      <c r="AL160" s="95" t="s">
        <v>387</v>
      </c>
      <c r="AM160" s="95" t="s">
        <v>1116</v>
      </c>
      <c r="AN160" s="95">
        <v>1992</v>
      </c>
    </row>
    <row r="161" spans="1:40" ht="12.75">
      <c r="A161" s="6">
        <v>159</v>
      </c>
      <c r="B161" s="7" t="s">
        <v>2300</v>
      </c>
      <c r="C161">
        <v>22</v>
      </c>
      <c r="D161" s="6">
        <v>159</v>
      </c>
      <c r="E161" s="7" t="s">
        <v>2300</v>
      </c>
      <c r="F161" s="10">
        <v>14300</v>
      </c>
      <c r="G161" s="10">
        <v>30901</v>
      </c>
      <c r="H161" s="10">
        <v>5690</v>
      </c>
      <c r="I161" s="10">
        <v>0</v>
      </c>
      <c r="J161" s="10">
        <v>3431</v>
      </c>
      <c r="K161" s="10">
        <v>76439</v>
      </c>
      <c r="L161" s="11">
        <v>11018</v>
      </c>
      <c r="M161" s="11">
        <v>21892</v>
      </c>
      <c r="N161" s="11">
        <v>5832</v>
      </c>
      <c r="O161" s="12">
        <v>0</v>
      </c>
      <c r="P161" s="12">
        <v>3809</v>
      </c>
      <c r="Q161" s="11">
        <v>76652</v>
      </c>
      <c r="R161">
        <f t="shared" si="14"/>
        <v>1</v>
      </c>
      <c r="S161">
        <f t="shared" si="15"/>
        <v>1</v>
      </c>
      <c r="T161">
        <f t="shared" si="16"/>
        <v>42551</v>
      </c>
      <c r="U161" s="10">
        <f t="shared" si="17"/>
        <v>54322</v>
      </c>
      <c r="V161">
        <f t="shared" si="18"/>
        <v>0.5144884961575521</v>
      </c>
      <c r="W161" t="str">
        <f t="shared" si="19"/>
        <v>Coventry North West</v>
      </c>
      <c r="X161">
        <f t="shared" si="20"/>
        <v>20659</v>
      </c>
      <c r="Z161">
        <v>0</v>
      </c>
      <c r="AA161" s="6">
        <v>159</v>
      </c>
      <c r="AB161" s="7" t="s">
        <v>2300</v>
      </c>
      <c r="AC161" s="92">
        <v>6</v>
      </c>
      <c r="AD161" s="92" t="s">
        <v>1073</v>
      </c>
      <c r="AE161" s="93">
        <v>2</v>
      </c>
      <c r="AF161" s="93">
        <v>2</v>
      </c>
      <c r="AG161" s="94" t="s">
        <v>1117</v>
      </c>
      <c r="AH161" s="95">
        <v>1938</v>
      </c>
      <c r="AI161" s="95" t="s">
        <v>1118</v>
      </c>
      <c r="AJ161" s="95" t="s">
        <v>346</v>
      </c>
      <c r="AK161" s="95" t="s">
        <v>1119</v>
      </c>
      <c r="AL161" s="95"/>
      <c r="AM161" s="95" t="s">
        <v>1120</v>
      </c>
      <c r="AN161" s="95">
        <v>1976</v>
      </c>
    </row>
    <row r="162" spans="1:40" ht="12.75">
      <c r="A162" s="6">
        <v>160</v>
      </c>
      <c r="B162" s="7" t="s">
        <v>2301</v>
      </c>
      <c r="C162">
        <v>22</v>
      </c>
      <c r="D162" s="6">
        <v>160</v>
      </c>
      <c r="E162" s="7" t="s">
        <v>2301</v>
      </c>
      <c r="F162" s="10">
        <v>14558</v>
      </c>
      <c r="G162" s="10">
        <v>25511</v>
      </c>
      <c r="H162" s="10">
        <v>4617</v>
      </c>
      <c r="I162" s="10">
        <v>0</v>
      </c>
      <c r="J162" s="10">
        <v>5438</v>
      </c>
      <c r="K162" s="10">
        <v>71826</v>
      </c>
      <c r="L162" s="11">
        <v>11846</v>
      </c>
      <c r="M162" s="11">
        <v>20125</v>
      </c>
      <c r="N162" s="11">
        <v>5672</v>
      </c>
      <c r="O162" s="12">
        <v>0</v>
      </c>
      <c r="P162" s="12">
        <v>2453</v>
      </c>
      <c r="Q162" s="11">
        <v>72527</v>
      </c>
      <c r="R162">
        <f t="shared" si="14"/>
        <v>1</v>
      </c>
      <c r="S162">
        <f t="shared" si="15"/>
        <v>1</v>
      </c>
      <c r="T162">
        <f t="shared" si="16"/>
        <v>40096</v>
      </c>
      <c r="U162" s="10">
        <f t="shared" si="17"/>
        <v>50124</v>
      </c>
      <c r="V162">
        <f t="shared" si="18"/>
        <v>0.5019203910614525</v>
      </c>
      <c r="W162" t="str">
        <f t="shared" si="19"/>
        <v>Coventry South</v>
      </c>
      <c r="X162">
        <f t="shared" si="20"/>
        <v>19971</v>
      </c>
      <c r="Z162">
        <v>1</v>
      </c>
      <c r="AA162" s="6">
        <v>160</v>
      </c>
      <c r="AB162" s="7" t="s">
        <v>2301</v>
      </c>
      <c r="AC162" s="92">
        <v>6</v>
      </c>
      <c r="AD162" s="92" t="s">
        <v>1073</v>
      </c>
      <c r="AE162" s="93">
        <v>2</v>
      </c>
      <c r="AF162" s="93">
        <v>2</v>
      </c>
      <c r="AG162" s="94" t="s">
        <v>1121</v>
      </c>
      <c r="AH162" s="95">
        <v>1941</v>
      </c>
      <c r="AI162" s="95" t="s">
        <v>1122</v>
      </c>
      <c r="AJ162" s="95" t="s">
        <v>362</v>
      </c>
      <c r="AK162" s="95" t="s">
        <v>1123</v>
      </c>
      <c r="AL162" s="95"/>
      <c r="AM162" s="95" t="s">
        <v>1657</v>
      </c>
      <c r="AN162" s="95">
        <v>1997</v>
      </c>
    </row>
    <row r="163" spans="1:40" ht="12.75">
      <c r="A163" s="6">
        <v>161</v>
      </c>
      <c r="B163" s="7" t="s">
        <v>2302</v>
      </c>
      <c r="C163">
        <v>23</v>
      </c>
      <c r="D163" s="6">
        <v>161</v>
      </c>
      <c r="E163" s="7" t="s">
        <v>2302</v>
      </c>
      <c r="F163" s="10">
        <v>15014</v>
      </c>
      <c r="G163" s="10">
        <v>24471</v>
      </c>
      <c r="H163" s="10">
        <v>3939</v>
      </c>
      <c r="I163" s="10">
        <v>0</v>
      </c>
      <c r="J163" s="10">
        <v>4384</v>
      </c>
      <c r="K163" s="10">
        <v>69410</v>
      </c>
      <c r="L163" s="11">
        <v>13295</v>
      </c>
      <c r="M163" s="11">
        <v>20095</v>
      </c>
      <c r="N163" s="11">
        <v>3352</v>
      </c>
      <c r="O163" s="12">
        <v>0</v>
      </c>
      <c r="P163" s="12">
        <v>1822</v>
      </c>
      <c r="Q163" s="11">
        <v>68964</v>
      </c>
      <c r="R163">
        <f t="shared" si="14"/>
        <v>1</v>
      </c>
      <c r="S163">
        <f t="shared" si="15"/>
        <v>1</v>
      </c>
      <c r="T163">
        <f t="shared" si="16"/>
        <v>38564</v>
      </c>
      <c r="U163" s="10">
        <f t="shared" si="17"/>
        <v>47808</v>
      </c>
      <c r="V163">
        <f t="shared" si="18"/>
        <v>0.5210818379836116</v>
      </c>
      <c r="W163" t="str">
        <f t="shared" si="19"/>
        <v>Dudley North</v>
      </c>
      <c r="X163">
        <f t="shared" si="20"/>
        <v>18469</v>
      </c>
      <c r="Z163">
        <v>0</v>
      </c>
      <c r="AA163" s="6">
        <v>161</v>
      </c>
      <c r="AB163" s="7" t="s">
        <v>2302</v>
      </c>
      <c r="AC163" s="92">
        <v>6</v>
      </c>
      <c r="AD163" s="92" t="s">
        <v>1073</v>
      </c>
      <c r="AE163" s="93">
        <v>2</v>
      </c>
      <c r="AF163" s="93">
        <v>2</v>
      </c>
      <c r="AG163" s="94" t="s">
        <v>1124</v>
      </c>
      <c r="AH163" s="95">
        <v>1948</v>
      </c>
      <c r="AI163" s="95"/>
      <c r="AJ163" s="95" t="s">
        <v>387</v>
      </c>
      <c r="AK163" s="95" t="s">
        <v>1125</v>
      </c>
      <c r="AL163" s="95"/>
      <c r="AM163" s="95" t="s">
        <v>1126</v>
      </c>
      <c r="AN163" s="95">
        <v>1997</v>
      </c>
    </row>
    <row r="164" spans="1:40" ht="12.75">
      <c r="A164" s="6">
        <v>162</v>
      </c>
      <c r="B164" s="7" t="s">
        <v>2303</v>
      </c>
      <c r="C164">
        <v>23</v>
      </c>
      <c r="D164" s="6">
        <v>162</v>
      </c>
      <c r="E164" s="7" t="s">
        <v>2303</v>
      </c>
      <c r="F164" s="10">
        <v>14097</v>
      </c>
      <c r="G164" s="10">
        <v>27124</v>
      </c>
      <c r="H164" s="10">
        <v>5214</v>
      </c>
      <c r="I164" s="10">
        <v>0</v>
      </c>
      <c r="J164" s="10">
        <v>1467</v>
      </c>
      <c r="K164" s="10">
        <v>67254</v>
      </c>
      <c r="L164" s="11">
        <v>11292</v>
      </c>
      <c r="M164" s="11">
        <v>18109</v>
      </c>
      <c r="N164" s="11">
        <v>5421</v>
      </c>
      <c r="O164" s="12">
        <v>0</v>
      </c>
      <c r="P164" s="12">
        <v>1522</v>
      </c>
      <c r="Q164" s="11">
        <v>65578</v>
      </c>
      <c r="R164">
        <f t="shared" si="14"/>
        <v>1</v>
      </c>
      <c r="S164">
        <f t="shared" si="15"/>
        <v>1</v>
      </c>
      <c r="T164">
        <f t="shared" si="16"/>
        <v>36344</v>
      </c>
      <c r="U164" s="10">
        <f t="shared" si="17"/>
        <v>47902</v>
      </c>
      <c r="V164">
        <f t="shared" si="18"/>
        <v>0.49826656394453006</v>
      </c>
      <c r="W164" t="str">
        <f t="shared" si="19"/>
        <v>Dudley South</v>
      </c>
      <c r="X164">
        <f t="shared" si="20"/>
        <v>18235</v>
      </c>
      <c r="Z164">
        <v>0</v>
      </c>
      <c r="AA164" s="6">
        <v>162</v>
      </c>
      <c r="AB164" s="7" t="s">
        <v>2303</v>
      </c>
      <c r="AC164" s="92">
        <v>6</v>
      </c>
      <c r="AD164" s="92" t="s">
        <v>1073</v>
      </c>
      <c r="AE164" s="93">
        <v>2</v>
      </c>
      <c r="AF164" s="93">
        <v>2</v>
      </c>
      <c r="AG164" s="94" t="s">
        <v>1127</v>
      </c>
      <c r="AH164" s="95">
        <v>1959</v>
      </c>
      <c r="AI164" s="95" t="s">
        <v>1128</v>
      </c>
      <c r="AJ164" s="95" t="s">
        <v>346</v>
      </c>
      <c r="AK164" s="95" t="s">
        <v>2076</v>
      </c>
      <c r="AL164" s="95" t="s">
        <v>417</v>
      </c>
      <c r="AM164" s="95" t="s">
        <v>1129</v>
      </c>
      <c r="AN164" s="95">
        <v>1994</v>
      </c>
    </row>
    <row r="165" spans="1:40" ht="12.75">
      <c r="A165" s="6">
        <v>163</v>
      </c>
      <c r="B165" s="7" t="s">
        <v>2304</v>
      </c>
      <c r="C165">
        <v>23</v>
      </c>
      <c r="D165" s="6">
        <v>163</v>
      </c>
      <c r="E165" s="7" t="s">
        <v>2304</v>
      </c>
      <c r="F165" s="10">
        <v>16029</v>
      </c>
      <c r="G165" s="10">
        <v>26366</v>
      </c>
      <c r="H165" s="10">
        <v>4169</v>
      </c>
      <c r="I165" s="10">
        <v>0</v>
      </c>
      <c r="J165" s="10">
        <v>2197</v>
      </c>
      <c r="K165" s="10">
        <v>66245</v>
      </c>
      <c r="L165" s="11">
        <v>13445</v>
      </c>
      <c r="M165" s="11">
        <v>20804</v>
      </c>
      <c r="N165" s="11">
        <v>4089</v>
      </c>
      <c r="O165" s="12">
        <v>0</v>
      </c>
      <c r="P165" s="12">
        <v>936</v>
      </c>
      <c r="Q165" s="11">
        <v>65683</v>
      </c>
      <c r="R165">
        <f t="shared" si="14"/>
        <v>1</v>
      </c>
      <c r="S165">
        <f t="shared" si="15"/>
        <v>1</v>
      </c>
      <c r="T165">
        <f t="shared" si="16"/>
        <v>39274</v>
      </c>
      <c r="U165" s="10">
        <f t="shared" si="17"/>
        <v>48761</v>
      </c>
      <c r="V165">
        <f t="shared" si="18"/>
        <v>0.5297143148138718</v>
      </c>
      <c r="W165" t="str">
        <f t="shared" si="19"/>
        <v>Halesowen and Rowley Regis</v>
      </c>
      <c r="X165">
        <f t="shared" si="20"/>
        <v>18470</v>
      </c>
      <c r="Z165">
        <v>1</v>
      </c>
      <c r="AA165" s="6">
        <v>163</v>
      </c>
      <c r="AB165" s="7" t="s">
        <v>2304</v>
      </c>
      <c r="AC165" s="92">
        <v>6</v>
      </c>
      <c r="AD165" s="92" t="s">
        <v>1073</v>
      </c>
      <c r="AE165" s="93">
        <v>2</v>
      </c>
      <c r="AF165" s="93">
        <v>2</v>
      </c>
      <c r="AG165" s="94" t="s">
        <v>1130</v>
      </c>
      <c r="AH165" s="95">
        <v>1942</v>
      </c>
      <c r="AI165" s="95" t="s">
        <v>1131</v>
      </c>
      <c r="AJ165" s="95" t="s">
        <v>385</v>
      </c>
      <c r="AK165" s="95" t="s">
        <v>1132</v>
      </c>
      <c r="AL165" s="95"/>
      <c r="AM165" s="95" t="s">
        <v>57</v>
      </c>
      <c r="AN165" s="95">
        <v>1997</v>
      </c>
    </row>
    <row r="166" spans="1:40" ht="12.75">
      <c r="A166" s="6">
        <v>164</v>
      </c>
      <c r="B166" s="7" t="s">
        <v>2305</v>
      </c>
      <c r="C166">
        <v>22</v>
      </c>
      <c r="D166" s="6">
        <v>164</v>
      </c>
      <c r="E166" s="7" t="s">
        <v>2305</v>
      </c>
      <c r="F166" s="10">
        <v>22997</v>
      </c>
      <c r="G166" s="10">
        <v>22415</v>
      </c>
      <c r="H166" s="10">
        <v>7098</v>
      </c>
      <c r="I166" s="10">
        <v>0</v>
      </c>
      <c r="J166" s="10">
        <v>2208</v>
      </c>
      <c r="K166" s="10">
        <v>76287</v>
      </c>
      <c r="L166" s="11">
        <v>21246</v>
      </c>
      <c r="M166" s="11">
        <v>17462</v>
      </c>
      <c r="N166" s="11">
        <v>4941</v>
      </c>
      <c r="O166" s="12">
        <v>0</v>
      </c>
      <c r="P166" s="12">
        <v>910</v>
      </c>
      <c r="Q166" s="11">
        <v>74439</v>
      </c>
      <c r="R166">
        <f t="shared" si="14"/>
        <v>0</v>
      </c>
      <c r="S166">
        <f t="shared" si="15"/>
        <v>0</v>
      </c>
      <c r="T166">
        <f t="shared" si="16"/>
        <v>44559</v>
      </c>
      <c r="U166" s="10">
        <f t="shared" si="17"/>
        <v>54718</v>
      </c>
      <c r="V166">
        <f t="shared" si="18"/>
        <v>0.3918849166273929</v>
      </c>
      <c r="W166" t="str">
        <f t="shared" si="19"/>
        <v>Meriden</v>
      </c>
      <c r="X166">
        <f t="shared" si="20"/>
        <v>23313</v>
      </c>
      <c r="Z166">
        <v>0</v>
      </c>
      <c r="AA166" s="6">
        <v>164</v>
      </c>
      <c r="AB166" s="7" t="s">
        <v>2305</v>
      </c>
      <c r="AC166" s="92">
        <v>6</v>
      </c>
      <c r="AD166" s="92" t="s">
        <v>1073</v>
      </c>
      <c r="AE166" s="93">
        <v>1</v>
      </c>
      <c r="AF166" s="93">
        <v>1</v>
      </c>
      <c r="AG166" s="94" t="s">
        <v>1133</v>
      </c>
      <c r="AH166" s="95">
        <v>1958</v>
      </c>
      <c r="AI166" s="95" t="s">
        <v>1134</v>
      </c>
      <c r="AJ166" s="95" t="s">
        <v>346</v>
      </c>
      <c r="AK166" s="95" t="s">
        <v>1135</v>
      </c>
      <c r="AL166" s="95"/>
      <c r="AM166" s="95" t="s">
        <v>1136</v>
      </c>
      <c r="AN166" s="95">
        <v>1997</v>
      </c>
    </row>
    <row r="167" spans="1:40" ht="12.75">
      <c r="A167" s="6">
        <v>165</v>
      </c>
      <c r="B167" s="7" t="s">
        <v>2306</v>
      </c>
      <c r="C167">
        <v>22</v>
      </c>
      <c r="D167" s="6">
        <v>165</v>
      </c>
      <c r="E167" s="7" t="s">
        <v>2306</v>
      </c>
      <c r="F167" s="10">
        <v>26299</v>
      </c>
      <c r="G167" s="10">
        <v>14334</v>
      </c>
      <c r="H167" s="10">
        <v>14902</v>
      </c>
      <c r="I167" s="10">
        <v>0</v>
      </c>
      <c r="J167" s="10">
        <v>3371</v>
      </c>
      <c r="K167" s="10">
        <v>78898</v>
      </c>
      <c r="L167" s="11">
        <v>21935</v>
      </c>
      <c r="M167" s="11">
        <v>12373</v>
      </c>
      <c r="N167" s="11">
        <v>12528</v>
      </c>
      <c r="O167" s="12">
        <v>0</v>
      </c>
      <c r="P167" s="12">
        <v>1435</v>
      </c>
      <c r="Q167" s="11">
        <v>77094</v>
      </c>
      <c r="R167">
        <f t="shared" si="14"/>
        <v>0</v>
      </c>
      <c r="S167">
        <f t="shared" si="15"/>
        <v>0</v>
      </c>
      <c r="T167">
        <f t="shared" si="16"/>
        <v>48271</v>
      </c>
      <c r="U167" s="10">
        <f t="shared" si="17"/>
        <v>58906</v>
      </c>
      <c r="V167">
        <f t="shared" si="18"/>
        <v>0.25632367259845457</v>
      </c>
      <c r="W167" t="str">
        <f t="shared" si="19"/>
        <v>Solihull</v>
      </c>
      <c r="X167">
        <f t="shared" si="20"/>
        <v>26336</v>
      </c>
      <c r="Z167">
        <v>0</v>
      </c>
      <c r="AA167" s="6">
        <v>165</v>
      </c>
      <c r="AB167" s="7" t="s">
        <v>2306</v>
      </c>
      <c r="AC167" s="92">
        <v>6</v>
      </c>
      <c r="AD167" s="92" t="s">
        <v>1073</v>
      </c>
      <c r="AE167" s="93">
        <v>1</v>
      </c>
      <c r="AF167" s="93">
        <v>1</v>
      </c>
      <c r="AG167" s="94" t="s">
        <v>1137</v>
      </c>
      <c r="AH167" s="95">
        <v>1941</v>
      </c>
      <c r="AI167" s="95" t="s">
        <v>1138</v>
      </c>
      <c r="AJ167" s="95" t="s">
        <v>346</v>
      </c>
      <c r="AK167" s="95" t="s">
        <v>1139</v>
      </c>
      <c r="AL167" s="95"/>
      <c r="AM167" s="95" t="s">
        <v>396</v>
      </c>
      <c r="AN167" s="95">
        <v>1983</v>
      </c>
    </row>
    <row r="168" spans="1:40" ht="12.75">
      <c r="A168" s="6">
        <v>166</v>
      </c>
      <c r="B168" s="7" t="s">
        <v>2307</v>
      </c>
      <c r="C168">
        <v>23</v>
      </c>
      <c r="D168" s="6">
        <v>166</v>
      </c>
      <c r="E168" s="7" t="s">
        <v>2307</v>
      </c>
      <c r="F168" s="10">
        <v>17807</v>
      </c>
      <c r="G168" s="10">
        <v>23452</v>
      </c>
      <c r="H168" s="10">
        <v>7123</v>
      </c>
      <c r="I168" s="10">
        <v>0</v>
      </c>
      <c r="J168" s="10">
        <v>1319</v>
      </c>
      <c r="K168" s="10">
        <v>64966</v>
      </c>
      <c r="L168" s="11">
        <v>15011</v>
      </c>
      <c r="M168" s="11">
        <v>18823</v>
      </c>
      <c r="N168" s="11">
        <v>4833</v>
      </c>
      <c r="O168" s="12">
        <v>0</v>
      </c>
      <c r="P168" s="12">
        <v>1257</v>
      </c>
      <c r="Q168" s="11">
        <v>64610</v>
      </c>
      <c r="R168">
        <f t="shared" si="14"/>
        <v>1</v>
      </c>
      <c r="S168">
        <f t="shared" si="15"/>
        <v>1</v>
      </c>
      <c r="T168">
        <f t="shared" si="16"/>
        <v>39924</v>
      </c>
      <c r="U168" s="10">
        <f t="shared" si="17"/>
        <v>49701</v>
      </c>
      <c r="V168">
        <f t="shared" si="18"/>
        <v>0.4714707945095682</v>
      </c>
      <c r="W168" t="str">
        <f t="shared" si="19"/>
        <v>Stourbridge</v>
      </c>
      <c r="X168">
        <f t="shared" si="20"/>
        <v>21101</v>
      </c>
      <c r="Z168">
        <v>0</v>
      </c>
      <c r="AA168" s="6">
        <v>166</v>
      </c>
      <c r="AB168" s="7" t="s">
        <v>2307</v>
      </c>
      <c r="AC168" s="92">
        <v>6</v>
      </c>
      <c r="AD168" s="92" t="s">
        <v>1073</v>
      </c>
      <c r="AE168" s="93">
        <v>2</v>
      </c>
      <c r="AF168" s="93">
        <v>2</v>
      </c>
      <c r="AG168" s="94" t="s">
        <v>1140</v>
      </c>
      <c r="AH168" s="95">
        <v>1957</v>
      </c>
      <c r="AI168" s="95" t="s">
        <v>1141</v>
      </c>
      <c r="AJ168" s="95" t="s">
        <v>346</v>
      </c>
      <c r="AK168" s="95" t="s">
        <v>1142</v>
      </c>
      <c r="AL168" s="95"/>
      <c r="AM168" s="95" t="s">
        <v>1143</v>
      </c>
      <c r="AN168" s="95">
        <v>1997</v>
      </c>
    </row>
    <row r="169" spans="1:40" ht="12.75">
      <c r="A169" s="6">
        <v>167</v>
      </c>
      <c r="B169" s="7" t="s">
        <v>2308</v>
      </c>
      <c r="C169">
        <v>21</v>
      </c>
      <c r="D169" s="6">
        <v>167</v>
      </c>
      <c r="E169" s="7" t="s">
        <v>2308</v>
      </c>
      <c r="F169" s="10">
        <v>27373</v>
      </c>
      <c r="G169" s="10">
        <v>12488</v>
      </c>
      <c r="H169" s="10">
        <v>10139</v>
      </c>
      <c r="I169" s="10">
        <v>0</v>
      </c>
      <c r="J169" s="10">
        <v>2401</v>
      </c>
      <c r="K169" s="10">
        <v>71864</v>
      </c>
      <c r="L169" s="11">
        <v>21909</v>
      </c>
      <c r="M169" s="11">
        <v>11805</v>
      </c>
      <c r="N169" s="11">
        <v>8268</v>
      </c>
      <c r="O169" s="12">
        <v>0</v>
      </c>
      <c r="P169" s="12">
        <v>1470</v>
      </c>
      <c r="Q169" s="11">
        <v>71856</v>
      </c>
      <c r="R169">
        <f t="shared" si="14"/>
        <v>0</v>
      </c>
      <c r="S169">
        <f t="shared" si="15"/>
        <v>0</v>
      </c>
      <c r="T169">
        <f t="shared" si="16"/>
        <v>43452</v>
      </c>
      <c r="U169" s="10">
        <f t="shared" si="17"/>
        <v>52401</v>
      </c>
      <c r="V169">
        <f t="shared" si="18"/>
        <v>0.27167909417288044</v>
      </c>
      <c r="W169" t="str">
        <f t="shared" si="19"/>
        <v>Sutton Coldfield</v>
      </c>
      <c r="X169">
        <f t="shared" si="20"/>
        <v>21543</v>
      </c>
      <c r="Z169">
        <v>0</v>
      </c>
      <c r="AA169" s="6">
        <v>167</v>
      </c>
      <c r="AB169" s="7" t="s">
        <v>2308</v>
      </c>
      <c r="AC169" s="92">
        <v>6</v>
      </c>
      <c r="AD169" s="92" t="s">
        <v>1073</v>
      </c>
      <c r="AE169" s="93">
        <v>1</v>
      </c>
      <c r="AF169" s="93">
        <v>1</v>
      </c>
      <c r="AG169" s="94" t="s">
        <v>1144</v>
      </c>
      <c r="AH169" s="95"/>
      <c r="AI169" s="95" t="s">
        <v>1145</v>
      </c>
      <c r="AJ169" s="95" t="s">
        <v>387</v>
      </c>
      <c r="AK169" s="95"/>
      <c r="AL169" s="95"/>
      <c r="AM169" s="95" t="s">
        <v>1146</v>
      </c>
      <c r="AN169" s="95">
        <v>2001</v>
      </c>
    </row>
    <row r="170" spans="1:40" ht="12.75">
      <c r="A170" s="6">
        <v>168</v>
      </c>
      <c r="B170" s="7" t="s">
        <v>2309</v>
      </c>
      <c r="C170">
        <v>21</v>
      </c>
      <c r="D170" s="6">
        <v>168</v>
      </c>
      <c r="E170" s="7" t="s">
        <v>2309</v>
      </c>
      <c r="F170" s="10">
        <v>11929</v>
      </c>
      <c r="G170" s="10">
        <v>24517</v>
      </c>
      <c r="H170" s="10">
        <v>4050</v>
      </c>
      <c r="I170" s="10">
        <v>0</v>
      </c>
      <c r="J170" s="10">
        <v>2806</v>
      </c>
      <c r="K170" s="10">
        <v>67587</v>
      </c>
      <c r="L170" s="11">
        <v>9388</v>
      </c>
      <c r="M170" s="11">
        <v>18779</v>
      </c>
      <c r="N170" s="11">
        <v>2923</v>
      </c>
      <c r="O170" s="12">
        <v>0</v>
      </c>
      <c r="P170" s="12">
        <v>1222</v>
      </c>
      <c r="Q170" s="11">
        <v>66020</v>
      </c>
      <c r="R170">
        <f t="shared" si="14"/>
        <v>1</v>
      </c>
      <c r="S170">
        <f t="shared" si="15"/>
        <v>1</v>
      </c>
      <c r="T170">
        <f t="shared" si="16"/>
        <v>32312</v>
      </c>
      <c r="U170" s="10">
        <f t="shared" si="17"/>
        <v>43302</v>
      </c>
      <c r="V170">
        <f t="shared" si="18"/>
        <v>0.5811772716018817</v>
      </c>
      <c r="W170" t="str">
        <f t="shared" si="19"/>
        <v>Walsall North</v>
      </c>
      <c r="X170">
        <f t="shared" si="20"/>
        <v>13533</v>
      </c>
      <c r="Z170">
        <v>0</v>
      </c>
      <c r="AA170" s="6">
        <v>168</v>
      </c>
      <c r="AB170" s="7" t="s">
        <v>2309</v>
      </c>
      <c r="AC170" s="92">
        <v>6</v>
      </c>
      <c r="AD170" s="92" t="s">
        <v>1073</v>
      </c>
      <c r="AE170" s="93">
        <v>2</v>
      </c>
      <c r="AF170" s="93">
        <v>2</v>
      </c>
      <c r="AG170" s="94" t="s">
        <v>1147</v>
      </c>
      <c r="AH170" s="95">
        <v>1933</v>
      </c>
      <c r="AI170" s="95"/>
      <c r="AJ170" s="95" t="s">
        <v>387</v>
      </c>
      <c r="AK170" s="95" t="s">
        <v>347</v>
      </c>
      <c r="AL170" s="95"/>
      <c r="AM170" s="95" t="s">
        <v>1148</v>
      </c>
      <c r="AN170" s="95">
        <v>1976</v>
      </c>
    </row>
    <row r="171" spans="1:40" ht="12.75">
      <c r="A171" s="6">
        <v>169</v>
      </c>
      <c r="B171" s="7" t="s">
        <v>2310</v>
      </c>
      <c r="C171">
        <v>21</v>
      </c>
      <c r="D171" s="6">
        <v>169</v>
      </c>
      <c r="E171" s="7" t="s">
        <v>2310</v>
      </c>
      <c r="F171" s="10">
        <v>13712</v>
      </c>
      <c r="G171" s="10">
        <v>25024</v>
      </c>
      <c r="H171" s="10">
        <v>2698</v>
      </c>
      <c r="I171" s="10">
        <v>0</v>
      </c>
      <c r="J171" s="10">
        <v>1806</v>
      </c>
      <c r="K171" s="10">
        <v>64221</v>
      </c>
      <c r="L171" s="11">
        <v>10643</v>
      </c>
      <c r="M171" s="11">
        <v>20564</v>
      </c>
      <c r="N171" s="11">
        <v>2365</v>
      </c>
      <c r="O171" s="12">
        <v>0</v>
      </c>
      <c r="P171" s="12">
        <v>1317</v>
      </c>
      <c r="Q171" s="11">
        <v>62657</v>
      </c>
      <c r="R171">
        <f t="shared" si="14"/>
        <v>1</v>
      </c>
      <c r="S171">
        <f t="shared" si="15"/>
        <v>1</v>
      </c>
      <c r="T171">
        <f t="shared" si="16"/>
        <v>34889</v>
      </c>
      <c r="U171" s="10">
        <f t="shared" si="17"/>
        <v>43240</v>
      </c>
      <c r="V171">
        <f t="shared" si="18"/>
        <v>0.5894121356301413</v>
      </c>
      <c r="W171" t="str">
        <f t="shared" si="19"/>
        <v>Walsall South</v>
      </c>
      <c r="X171">
        <f t="shared" si="20"/>
        <v>14325</v>
      </c>
      <c r="Z171">
        <v>0</v>
      </c>
      <c r="AA171" s="6">
        <v>169</v>
      </c>
      <c r="AB171" s="7" t="s">
        <v>2310</v>
      </c>
      <c r="AC171" s="92">
        <v>6</v>
      </c>
      <c r="AD171" s="92" t="s">
        <v>1073</v>
      </c>
      <c r="AE171" s="93">
        <v>2</v>
      </c>
      <c r="AF171" s="93">
        <v>2</v>
      </c>
      <c r="AG171" s="94" t="s">
        <v>1149</v>
      </c>
      <c r="AH171" s="95">
        <v>1942</v>
      </c>
      <c r="AI171" s="95" t="s">
        <v>1150</v>
      </c>
      <c r="AJ171" s="95" t="s">
        <v>346</v>
      </c>
      <c r="AK171" s="95" t="s">
        <v>1151</v>
      </c>
      <c r="AL171" s="95" t="s">
        <v>1152</v>
      </c>
      <c r="AM171" s="95" t="s">
        <v>2088</v>
      </c>
      <c r="AN171" s="95">
        <v>1974</v>
      </c>
    </row>
    <row r="172" spans="1:40" ht="12.75">
      <c r="A172" s="6">
        <v>170</v>
      </c>
      <c r="B172" s="7" t="s">
        <v>2311</v>
      </c>
      <c r="C172">
        <v>23</v>
      </c>
      <c r="D172" s="6">
        <v>170</v>
      </c>
      <c r="E172" s="7" t="s">
        <v>2311</v>
      </c>
      <c r="F172" s="10">
        <v>9362</v>
      </c>
      <c r="G172" s="10">
        <v>24813</v>
      </c>
      <c r="H172" s="10">
        <v>3777</v>
      </c>
      <c r="I172" s="10">
        <v>0</v>
      </c>
      <c r="J172" s="10">
        <v>941</v>
      </c>
      <c r="K172" s="10">
        <v>59758</v>
      </c>
      <c r="L172" s="11">
        <v>7157</v>
      </c>
      <c r="M172" s="11">
        <v>19007</v>
      </c>
      <c r="N172" s="11">
        <v>3315</v>
      </c>
      <c r="O172" s="12">
        <v>0</v>
      </c>
      <c r="P172" s="12">
        <v>1936</v>
      </c>
      <c r="Q172" s="11">
        <v>58071</v>
      </c>
      <c r="R172">
        <f t="shared" si="14"/>
        <v>1</v>
      </c>
      <c r="S172">
        <f t="shared" si="15"/>
        <v>1</v>
      </c>
      <c r="T172">
        <f t="shared" si="16"/>
        <v>31415</v>
      </c>
      <c r="U172" s="10">
        <f t="shared" si="17"/>
        <v>38893</v>
      </c>
      <c r="V172">
        <f t="shared" si="18"/>
        <v>0.6050294445328664</v>
      </c>
      <c r="W172" t="str">
        <f t="shared" si="19"/>
        <v>Warley</v>
      </c>
      <c r="X172">
        <f t="shared" si="20"/>
        <v>12408</v>
      </c>
      <c r="Z172">
        <v>0</v>
      </c>
      <c r="AA172" s="6">
        <v>170</v>
      </c>
      <c r="AB172" s="7" t="s">
        <v>2311</v>
      </c>
      <c r="AC172" s="92">
        <v>6</v>
      </c>
      <c r="AD172" s="92" t="s">
        <v>1073</v>
      </c>
      <c r="AE172" s="93">
        <v>2</v>
      </c>
      <c r="AF172" s="93">
        <v>2</v>
      </c>
      <c r="AG172" s="94" t="s">
        <v>1153</v>
      </c>
      <c r="AH172" s="95">
        <v>1947</v>
      </c>
      <c r="AI172" s="95" t="s">
        <v>1154</v>
      </c>
      <c r="AJ172" s="95" t="s">
        <v>346</v>
      </c>
      <c r="AK172" s="95" t="s">
        <v>1155</v>
      </c>
      <c r="AL172" s="95"/>
      <c r="AM172" s="95" t="s">
        <v>1156</v>
      </c>
      <c r="AN172" s="95">
        <v>1992</v>
      </c>
    </row>
    <row r="173" spans="1:40" ht="12.75">
      <c r="A173" s="6">
        <v>171</v>
      </c>
      <c r="B173" s="7" t="s">
        <v>2312</v>
      </c>
      <c r="C173">
        <v>21</v>
      </c>
      <c r="D173" s="6">
        <v>171</v>
      </c>
      <c r="E173" s="7" t="s">
        <v>2312</v>
      </c>
      <c r="F173" s="10">
        <v>10126</v>
      </c>
      <c r="G173" s="10">
        <v>23710</v>
      </c>
      <c r="H173" s="10">
        <v>6179</v>
      </c>
      <c r="I173" s="10">
        <v>0</v>
      </c>
      <c r="J173" s="10">
        <v>1472</v>
      </c>
      <c r="K173" s="10">
        <v>63401</v>
      </c>
      <c r="L173" s="11">
        <v>8487</v>
      </c>
      <c r="M173" s="11">
        <v>18250</v>
      </c>
      <c r="N173" s="11">
        <v>4507</v>
      </c>
      <c r="O173" s="12">
        <v>0</v>
      </c>
      <c r="P173" s="12">
        <v>1420</v>
      </c>
      <c r="Q173" s="11">
        <v>61198</v>
      </c>
      <c r="R173">
        <f t="shared" si="14"/>
        <v>1</v>
      </c>
      <c r="S173">
        <f t="shared" si="15"/>
        <v>1</v>
      </c>
      <c r="T173">
        <f t="shared" si="16"/>
        <v>32664</v>
      </c>
      <c r="U173" s="10">
        <f t="shared" si="17"/>
        <v>41487</v>
      </c>
      <c r="V173">
        <f t="shared" si="18"/>
        <v>0.5587190791084986</v>
      </c>
      <c r="W173" t="str">
        <f t="shared" si="19"/>
        <v>West Bromwich East</v>
      </c>
      <c r="X173">
        <f t="shared" si="20"/>
        <v>14414</v>
      </c>
      <c r="Z173">
        <v>0</v>
      </c>
      <c r="AA173" s="6">
        <v>171</v>
      </c>
      <c r="AB173" s="7" t="s">
        <v>2312</v>
      </c>
      <c r="AC173" s="92">
        <v>6</v>
      </c>
      <c r="AD173" s="92" t="s">
        <v>1073</v>
      </c>
      <c r="AE173" s="93">
        <v>2</v>
      </c>
      <c r="AF173" s="93">
        <v>2</v>
      </c>
      <c r="AG173" s="94" t="s">
        <v>1157</v>
      </c>
      <c r="AH173" s="95"/>
      <c r="AI173" s="95" t="s">
        <v>1158</v>
      </c>
      <c r="AJ173" s="95" t="s">
        <v>346</v>
      </c>
      <c r="AK173" s="95"/>
      <c r="AL173" s="95"/>
      <c r="AM173" s="95" t="s">
        <v>1159</v>
      </c>
      <c r="AN173" s="95">
        <v>2001</v>
      </c>
    </row>
    <row r="174" spans="1:40" ht="12.75">
      <c r="A174" s="6">
        <v>172</v>
      </c>
      <c r="B174" s="7" t="s">
        <v>2313</v>
      </c>
      <c r="C174">
        <v>21</v>
      </c>
      <c r="D174" s="6">
        <v>172</v>
      </c>
      <c r="E174" s="7" t="s">
        <v>2313</v>
      </c>
      <c r="F174" s="10"/>
      <c r="G174" s="10">
        <v>23969</v>
      </c>
      <c r="H174" s="10"/>
      <c r="I174" s="10">
        <v>0</v>
      </c>
      <c r="J174" s="10">
        <v>12727</v>
      </c>
      <c r="K174" s="10">
        <v>67496</v>
      </c>
      <c r="L174" s="11">
        <v>7997</v>
      </c>
      <c r="M174" s="11">
        <v>19352</v>
      </c>
      <c r="N174" s="11">
        <v>2168</v>
      </c>
      <c r="O174" s="12">
        <v>0</v>
      </c>
      <c r="P174" s="12">
        <v>2323</v>
      </c>
      <c r="Q174" s="11">
        <v>66777</v>
      </c>
      <c r="R174">
        <f t="shared" si="14"/>
        <v>1</v>
      </c>
      <c r="S174">
        <f t="shared" si="15"/>
        <v>1</v>
      </c>
      <c r="T174">
        <f t="shared" si="16"/>
        <v>31840</v>
      </c>
      <c r="U174" s="10">
        <f t="shared" si="17"/>
        <v>36696</v>
      </c>
      <c r="V174">
        <f t="shared" si="18"/>
        <v>0.6077889447236181</v>
      </c>
      <c r="W174" t="str">
        <f t="shared" si="19"/>
        <v>West Bromwich West</v>
      </c>
      <c r="X174">
        <f t="shared" si="20"/>
        <v>12488</v>
      </c>
      <c r="Z174">
        <v>0</v>
      </c>
      <c r="AA174" s="6">
        <v>172</v>
      </c>
      <c r="AB174" s="7" t="s">
        <v>2313</v>
      </c>
      <c r="AC174" s="92">
        <v>6</v>
      </c>
      <c r="AD174" s="92" t="s">
        <v>1073</v>
      </c>
      <c r="AE174" s="93">
        <v>2</v>
      </c>
      <c r="AF174" s="93">
        <v>6</v>
      </c>
      <c r="AG174" s="94" t="s">
        <v>1160</v>
      </c>
      <c r="AH174" s="95"/>
      <c r="AI174" s="95" t="s">
        <v>1161</v>
      </c>
      <c r="AJ174" s="95" t="s">
        <v>346</v>
      </c>
      <c r="AK174" s="95" t="s">
        <v>2406</v>
      </c>
      <c r="AL174" s="95" t="s">
        <v>1162</v>
      </c>
      <c r="AM174" s="95" t="s">
        <v>1163</v>
      </c>
      <c r="AN174" s="95">
        <v>2001</v>
      </c>
    </row>
    <row r="175" spans="1:40" ht="12.75">
      <c r="A175" s="6">
        <v>173</v>
      </c>
      <c r="B175" s="7" t="s">
        <v>2314</v>
      </c>
      <c r="C175">
        <v>23</v>
      </c>
      <c r="D175" s="6">
        <v>173</v>
      </c>
      <c r="E175" s="7" t="s">
        <v>2314</v>
      </c>
      <c r="F175" s="10">
        <v>11547</v>
      </c>
      <c r="G175" s="10">
        <v>24534</v>
      </c>
      <c r="H175" s="10">
        <v>2214</v>
      </c>
      <c r="I175" s="10">
        <v>0</v>
      </c>
      <c r="J175" s="10">
        <v>3108</v>
      </c>
      <c r="K175" s="10">
        <v>61642</v>
      </c>
      <c r="L175" s="11">
        <v>9019</v>
      </c>
      <c r="M175" s="11">
        <v>18984</v>
      </c>
      <c r="N175" s="11">
        <v>2494</v>
      </c>
      <c r="O175" s="12">
        <v>0</v>
      </c>
      <c r="P175" s="12">
        <v>997</v>
      </c>
      <c r="Q175" s="11">
        <v>60486</v>
      </c>
      <c r="R175">
        <f t="shared" si="14"/>
        <v>1</v>
      </c>
      <c r="S175">
        <f t="shared" si="15"/>
        <v>1</v>
      </c>
      <c r="T175">
        <f t="shared" si="16"/>
        <v>31494</v>
      </c>
      <c r="U175" s="10">
        <f t="shared" si="17"/>
        <v>41403</v>
      </c>
      <c r="V175">
        <f t="shared" si="18"/>
        <v>0.6027814821870833</v>
      </c>
      <c r="W175" t="str">
        <f t="shared" si="19"/>
        <v>Wolverhampton North East</v>
      </c>
      <c r="X175">
        <f t="shared" si="20"/>
        <v>12510</v>
      </c>
      <c r="Z175">
        <v>1</v>
      </c>
      <c r="AA175" s="6">
        <v>173</v>
      </c>
      <c r="AB175" s="7" t="s">
        <v>2314</v>
      </c>
      <c r="AC175" s="92">
        <v>6</v>
      </c>
      <c r="AD175" s="92" t="s">
        <v>1073</v>
      </c>
      <c r="AE175" s="93">
        <v>2</v>
      </c>
      <c r="AF175" s="93">
        <v>2</v>
      </c>
      <c r="AG175" s="94" t="s">
        <v>1164</v>
      </c>
      <c r="AH175" s="95">
        <v>1939</v>
      </c>
      <c r="AI175" s="95" t="s">
        <v>2836</v>
      </c>
      <c r="AJ175" s="95" t="s">
        <v>385</v>
      </c>
      <c r="AK175" s="95" t="s">
        <v>2837</v>
      </c>
      <c r="AL175" s="95"/>
      <c r="AM175" s="95" t="s">
        <v>2838</v>
      </c>
      <c r="AN175" s="95">
        <v>1992</v>
      </c>
    </row>
    <row r="176" spans="1:40" ht="12.75">
      <c r="A176" s="6">
        <v>174</v>
      </c>
      <c r="B176" s="7" t="s">
        <v>2315</v>
      </c>
      <c r="C176">
        <v>23</v>
      </c>
      <c r="D176" s="6">
        <v>174</v>
      </c>
      <c r="E176" s="7" t="s">
        <v>2315</v>
      </c>
      <c r="F176" s="10">
        <v>7020</v>
      </c>
      <c r="G176" s="10">
        <v>22202</v>
      </c>
      <c r="H176" s="10">
        <v>3292</v>
      </c>
      <c r="I176" s="10">
        <v>0</v>
      </c>
      <c r="J176" s="10">
        <v>2316</v>
      </c>
      <c r="K176" s="10">
        <v>54291</v>
      </c>
      <c r="L176" s="11">
        <v>5945</v>
      </c>
      <c r="M176" s="11">
        <v>18409</v>
      </c>
      <c r="N176" s="11">
        <v>2389</v>
      </c>
      <c r="O176" s="12">
        <v>0</v>
      </c>
      <c r="P176" s="12">
        <v>554</v>
      </c>
      <c r="Q176" s="11">
        <v>53931</v>
      </c>
      <c r="R176">
        <f t="shared" si="14"/>
        <v>1</v>
      </c>
      <c r="S176">
        <f t="shared" si="15"/>
        <v>1</v>
      </c>
      <c r="T176">
        <f t="shared" si="16"/>
        <v>27297</v>
      </c>
      <c r="U176" s="10">
        <f t="shared" si="17"/>
        <v>34830</v>
      </c>
      <c r="V176">
        <f t="shared" si="18"/>
        <v>0.6743964538227644</v>
      </c>
      <c r="W176" t="str">
        <f t="shared" si="19"/>
        <v>Wolverhampton South East</v>
      </c>
      <c r="X176">
        <f t="shared" si="20"/>
        <v>8888</v>
      </c>
      <c r="Z176">
        <v>1</v>
      </c>
      <c r="AA176" s="6">
        <v>174</v>
      </c>
      <c r="AB176" s="7" t="s">
        <v>2315</v>
      </c>
      <c r="AC176" s="92">
        <v>6</v>
      </c>
      <c r="AD176" s="92" t="s">
        <v>1073</v>
      </c>
      <c r="AE176" s="93">
        <v>2</v>
      </c>
      <c r="AF176" s="93">
        <v>2</v>
      </c>
      <c r="AG176" s="94" t="s">
        <v>2839</v>
      </c>
      <c r="AH176" s="95">
        <v>1942</v>
      </c>
      <c r="AI176" s="95" t="s">
        <v>2840</v>
      </c>
      <c r="AJ176" s="95" t="s">
        <v>385</v>
      </c>
      <c r="AK176" s="95" t="s">
        <v>2841</v>
      </c>
      <c r="AL176" s="95"/>
      <c r="AM176" s="95" t="s">
        <v>2842</v>
      </c>
      <c r="AN176" s="95">
        <v>1987</v>
      </c>
    </row>
    <row r="177" spans="1:40" ht="12.75">
      <c r="A177" s="6">
        <v>175</v>
      </c>
      <c r="B177" s="7" t="s">
        <v>2316</v>
      </c>
      <c r="C177">
        <v>23</v>
      </c>
      <c r="D177" s="6">
        <v>175</v>
      </c>
      <c r="E177" s="7" t="s">
        <v>2316</v>
      </c>
      <c r="F177" s="10">
        <v>19539</v>
      </c>
      <c r="G177" s="10">
        <v>24657</v>
      </c>
      <c r="H177" s="10">
        <v>4012</v>
      </c>
      <c r="I177" s="10">
        <v>0</v>
      </c>
      <c r="J177" s="10">
        <v>713</v>
      </c>
      <c r="K177" s="10">
        <v>67482</v>
      </c>
      <c r="L177" s="11">
        <v>16248</v>
      </c>
      <c r="M177" s="11">
        <v>19735</v>
      </c>
      <c r="N177" s="11">
        <v>3425</v>
      </c>
      <c r="O177" s="12">
        <v>0</v>
      </c>
      <c r="P177" s="12">
        <v>1489</v>
      </c>
      <c r="Q177" s="11">
        <v>67171</v>
      </c>
      <c r="R177">
        <f t="shared" si="14"/>
        <v>1</v>
      </c>
      <c r="S177">
        <f t="shared" si="15"/>
        <v>1</v>
      </c>
      <c r="T177">
        <f t="shared" si="16"/>
        <v>40897</v>
      </c>
      <c r="U177" s="10">
        <f t="shared" si="17"/>
        <v>48921</v>
      </c>
      <c r="V177">
        <f t="shared" si="18"/>
        <v>0.48255373254761963</v>
      </c>
      <c r="W177" t="str">
        <f t="shared" si="19"/>
        <v>Wolverhampton South West</v>
      </c>
      <c r="X177">
        <f t="shared" si="20"/>
        <v>21162</v>
      </c>
      <c r="Z177">
        <v>0</v>
      </c>
      <c r="AA177" s="6">
        <v>175</v>
      </c>
      <c r="AB177" s="7" t="s">
        <v>2316</v>
      </c>
      <c r="AC177" s="92">
        <v>6</v>
      </c>
      <c r="AD177" s="92" t="s">
        <v>1073</v>
      </c>
      <c r="AE177" s="93">
        <v>2</v>
      </c>
      <c r="AF177" s="93">
        <v>2</v>
      </c>
      <c r="AG177" s="94" t="s">
        <v>2843</v>
      </c>
      <c r="AH177" s="95"/>
      <c r="AI177" s="95" t="s">
        <v>2844</v>
      </c>
      <c r="AJ177" s="95" t="s">
        <v>346</v>
      </c>
      <c r="AK177" s="95" t="s">
        <v>2845</v>
      </c>
      <c r="AL177" s="95"/>
      <c r="AM177" s="95" t="s">
        <v>396</v>
      </c>
      <c r="AN177" s="95">
        <v>2001</v>
      </c>
    </row>
    <row r="178" spans="1:40" ht="12.75">
      <c r="A178" s="6">
        <v>176</v>
      </c>
      <c r="B178" s="7" t="s">
        <v>2317</v>
      </c>
      <c r="C178">
        <v>25</v>
      </c>
      <c r="D178" s="6">
        <v>176</v>
      </c>
      <c r="E178" s="7" t="s">
        <v>2317</v>
      </c>
      <c r="F178" s="10">
        <v>17072</v>
      </c>
      <c r="G178" s="10">
        <v>23213</v>
      </c>
      <c r="H178" s="10">
        <v>4133</v>
      </c>
      <c r="I178" s="10">
        <v>0</v>
      </c>
      <c r="J178" s="10">
        <v>2547</v>
      </c>
      <c r="K178" s="10">
        <v>64209</v>
      </c>
      <c r="L178" s="11">
        <v>14160</v>
      </c>
      <c r="M178" s="11">
        <v>19224</v>
      </c>
      <c r="N178" s="11">
        <v>3989</v>
      </c>
      <c r="O178" s="12">
        <v>0</v>
      </c>
      <c r="P178" s="12">
        <v>1169</v>
      </c>
      <c r="Q178" s="11">
        <v>63665</v>
      </c>
      <c r="R178">
        <f t="shared" si="14"/>
        <v>1</v>
      </c>
      <c r="S178">
        <f t="shared" si="15"/>
        <v>1</v>
      </c>
      <c r="T178">
        <f t="shared" si="16"/>
        <v>38542</v>
      </c>
      <c r="U178" s="10">
        <f t="shared" si="17"/>
        <v>46965</v>
      </c>
      <c r="V178">
        <f t="shared" si="18"/>
        <v>0.4987805510871257</v>
      </c>
      <c r="W178" t="str">
        <f t="shared" si="19"/>
        <v>Batley and Spen</v>
      </c>
      <c r="X178">
        <f t="shared" si="20"/>
        <v>19318</v>
      </c>
      <c r="Z178">
        <v>0</v>
      </c>
      <c r="AA178" s="6">
        <v>176</v>
      </c>
      <c r="AB178" s="7" t="s">
        <v>2317</v>
      </c>
      <c r="AC178" s="92">
        <v>7</v>
      </c>
      <c r="AD178" s="92" t="s">
        <v>2846</v>
      </c>
      <c r="AE178" s="93">
        <v>2</v>
      </c>
      <c r="AF178" s="93">
        <v>2</v>
      </c>
      <c r="AG178" s="94" t="s">
        <v>2847</v>
      </c>
      <c r="AH178" s="95">
        <v>1946</v>
      </c>
      <c r="AI178" s="95" t="s">
        <v>2848</v>
      </c>
      <c r="AJ178" s="95" t="s">
        <v>346</v>
      </c>
      <c r="AK178" s="95" t="s">
        <v>2849</v>
      </c>
      <c r="AL178" s="95" t="s">
        <v>2850</v>
      </c>
      <c r="AM178" s="95" t="s">
        <v>2851</v>
      </c>
      <c r="AN178" s="95"/>
    </row>
    <row r="179" spans="1:40" ht="12.75">
      <c r="A179" s="6">
        <v>177</v>
      </c>
      <c r="B179" s="7" t="s">
        <v>2318</v>
      </c>
      <c r="C179">
        <v>26</v>
      </c>
      <c r="D179" s="6">
        <v>177</v>
      </c>
      <c r="E179" s="7" t="s">
        <v>2318</v>
      </c>
      <c r="F179" s="10">
        <v>10723</v>
      </c>
      <c r="G179" s="10">
        <v>23493</v>
      </c>
      <c r="H179" s="10">
        <v>6083</v>
      </c>
      <c r="I179" s="10">
        <v>0</v>
      </c>
      <c r="J179" s="10">
        <v>1596</v>
      </c>
      <c r="K179" s="10">
        <v>66228</v>
      </c>
      <c r="L179" s="11">
        <v>8450</v>
      </c>
      <c r="M179" s="11">
        <v>17419</v>
      </c>
      <c r="N179" s="11">
        <v>6924</v>
      </c>
      <c r="O179" s="12">
        <v>0</v>
      </c>
      <c r="P179" s="12">
        <v>2224</v>
      </c>
      <c r="Q179" s="11">
        <v>66454</v>
      </c>
      <c r="R179">
        <f t="shared" si="14"/>
        <v>1</v>
      </c>
      <c r="S179">
        <f t="shared" si="15"/>
        <v>1</v>
      </c>
      <c r="T179">
        <f t="shared" si="16"/>
        <v>35017</v>
      </c>
      <c r="U179" s="10">
        <f t="shared" si="17"/>
        <v>41895</v>
      </c>
      <c r="V179">
        <f t="shared" si="18"/>
        <v>0.4974440985806894</v>
      </c>
      <c r="W179" t="str">
        <f t="shared" si="19"/>
        <v>Bradford North</v>
      </c>
      <c r="X179">
        <f t="shared" si="20"/>
        <v>17598</v>
      </c>
      <c r="Z179">
        <v>1</v>
      </c>
      <c r="AA179" s="6">
        <v>177</v>
      </c>
      <c r="AB179" s="7" t="s">
        <v>2318</v>
      </c>
      <c r="AC179" s="92">
        <v>7</v>
      </c>
      <c r="AD179" s="92" t="s">
        <v>2846</v>
      </c>
      <c r="AE179" s="93">
        <v>2</v>
      </c>
      <c r="AF179" s="93">
        <v>2</v>
      </c>
      <c r="AG179" s="94" t="s">
        <v>2852</v>
      </c>
      <c r="AH179" s="95">
        <v>1950</v>
      </c>
      <c r="AI179" s="95" t="s">
        <v>2853</v>
      </c>
      <c r="AJ179" s="95" t="s">
        <v>362</v>
      </c>
      <c r="AK179" s="95" t="s">
        <v>386</v>
      </c>
      <c r="AL179" s="95" t="s">
        <v>387</v>
      </c>
      <c r="AM179" s="95" t="s">
        <v>2854</v>
      </c>
      <c r="AN179" s="95">
        <v>1990</v>
      </c>
    </row>
    <row r="180" spans="1:40" ht="12.75">
      <c r="A180" s="6">
        <v>178</v>
      </c>
      <c r="B180" s="7" t="s">
        <v>2319</v>
      </c>
      <c r="C180">
        <v>26</v>
      </c>
      <c r="D180" s="6">
        <v>178</v>
      </c>
      <c r="E180" s="7" t="s">
        <v>2319</v>
      </c>
      <c r="F180" s="10">
        <v>12622</v>
      </c>
      <c r="G180" s="10">
        <v>25558</v>
      </c>
      <c r="H180" s="10">
        <v>5093</v>
      </c>
      <c r="I180" s="10">
        <v>0</v>
      </c>
      <c r="J180" s="10">
        <v>1785</v>
      </c>
      <c r="K180" s="10">
        <v>68391</v>
      </c>
      <c r="L180" s="11">
        <v>9941</v>
      </c>
      <c r="M180" s="11">
        <v>19603</v>
      </c>
      <c r="N180" s="11">
        <v>3717</v>
      </c>
      <c r="O180" s="12">
        <v>0</v>
      </c>
      <c r="P180" s="12">
        <v>1876</v>
      </c>
      <c r="Q180" s="11">
        <v>68450</v>
      </c>
      <c r="R180">
        <f t="shared" si="14"/>
        <v>1</v>
      </c>
      <c r="S180">
        <f t="shared" si="15"/>
        <v>1</v>
      </c>
      <c r="T180">
        <f t="shared" si="16"/>
        <v>35137</v>
      </c>
      <c r="U180" s="10">
        <f t="shared" si="17"/>
        <v>45058</v>
      </c>
      <c r="V180">
        <f t="shared" si="18"/>
        <v>0.5579019267438882</v>
      </c>
      <c r="W180" t="str">
        <f t="shared" si="19"/>
        <v>Bradford South</v>
      </c>
      <c r="X180">
        <f t="shared" si="20"/>
        <v>15534</v>
      </c>
      <c r="Z180">
        <v>0</v>
      </c>
      <c r="AA180" s="6">
        <v>178</v>
      </c>
      <c r="AB180" s="7" t="s">
        <v>2319</v>
      </c>
      <c r="AC180" s="92">
        <v>7</v>
      </c>
      <c r="AD180" s="92" t="s">
        <v>2846</v>
      </c>
      <c r="AE180" s="93">
        <v>2</v>
      </c>
      <c r="AF180" s="93">
        <v>2</v>
      </c>
      <c r="AG180" s="94" t="s">
        <v>2855</v>
      </c>
      <c r="AH180" s="95">
        <v>1953</v>
      </c>
      <c r="AI180" s="95" t="s">
        <v>2856</v>
      </c>
      <c r="AJ180" s="95" t="s">
        <v>346</v>
      </c>
      <c r="AK180" s="95" t="s">
        <v>386</v>
      </c>
      <c r="AL180" s="95" t="s">
        <v>387</v>
      </c>
      <c r="AM180" s="95" t="s">
        <v>2857</v>
      </c>
      <c r="AN180" s="95">
        <v>1994</v>
      </c>
    </row>
    <row r="181" spans="1:40" ht="12.75">
      <c r="A181" s="6">
        <v>179</v>
      </c>
      <c r="B181" s="7" t="s">
        <v>2320</v>
      </c>
      <c r="C181">
        <v>26</v>
      </c>
      <c r="D181" s="6">
        <v>179</v>
      </c>
      <c r="E181" s="7" t="s">
        <v>2320</v>
      </c>
      <c r="F181" s="10">
        <v>15055</v>
      </c>
      <c r="G181" s="10">
        <v>18932</v>
      </c>
      <c r="H181" s="10">
        <v>6737</v>
      </c>
      <c r="I181" s="10">
        <v>0</v>
      </c>
      <c r="J181" s="10">
        <v>4844</v>
      </c>
      <c r="K181" s="10">
        <v>71961</v>
      </c>
      <c r="L181" s="11">
        <v>14236</v>
      </c>
      <c r="M181" s="11">
        <v>18401</v>
      </c>
      <c r="N181" s="11">
        <v>2437</v>
      </c>
      <c r="O181" s="12">
        <v>0</v>
      </c>
      <c r="P181" s="12">
        <v>3296</v>
      </c>
      <c r="Q181" s="11">
        <v>71620</v>
      </c>
      <c r="R181">
        <f t="shared" si="14"/>
        <v>1</v>
      </c>
      <c r="S181">
        <f t="shared" si="15"/>
        <v>1</v>
      </c>
      <c r="T181">
        <f t="shared" si="16"/>
        <v>38370</v>
      </c>
      <c r="U181" s="10">
        <f t="shared" si="17"/>
        <v>45568</v>
      </c>
      <c r="V181">
        <f t="shared" si="18"/>
        <v>0.47956737034141256</v>
      </c>
      <c r="W181" t="str">
        <f t="shared" si="19"/>
        <v>Bradford West</v>
      </c>
      <c r="X181">
        <f t="shared" si="20"/>
        <v>19969</v>
      </c>
      <c r="Z181">
        <v>1</v>
      </c>
      <c r="AA181" s="6">
        <v>179</v>
      </c>
      <c r="AB181" s="7" t="s">
        <v>2320</v>
      </c>
      <c r="AC181" s="92">
        <v>7</v>
      </c>
      <c r="AD181" s="92" t="s">
        <v>2846</v>
      </c>
      <c r="AE181" s="93">
        <v>2</v>
      </c>
      <c r="AF181" s="93">
        <v>2</v>
      </c>
      <c r="AG181" s="94" t="s">
        <v>2858</v>
      </c>
      <c r="AH181" s="95">
        <v>1954</v>
      </c>
      <c r="AI181" s="95" t="s">
        <v>2859</v>
      </c>
      <c r="AJ181" s="95" t="s">
        <v>362</v>
      </c>
      <c r="AK181" s="95" t="s">
        <v>838</v>
      </c>
      <c r="AL181" s="95" t="s">
        <v>2860</v>
      </c>
      <c r="AM181" s="95" t="s">
        <v>37</v>
      </c>
      <c r="AN181" s="95">
        <v>1997</v>
      </c>
    </row>
    <row r="182" spans="1:40" ht="12.75">
      <c r="A182" s="6">
        <v>180</v>
      </c>
      <c r="B182" s="7" t="s">
        <v>2321</v>
      </c>
      <c r="C182">
        <v>26</v>
      </c>
      <c r="D182" s="6">
        <v>180</v>
      </c>
      <c r="E182" s="7" t="s">
        <v>2321</v>
      </c>
      <c r="F182" s="10">
        <v>19795</v>
      </c>
      <c r="G182" s="10">
        <v>26050</v>
      </c>
      <c r="H182" s="10">
        <v>8322</v>
      </c>
      <c r="I182" s="10">
        <v>0</v>
      </c>
      <c r="J182" s="10">
        <v>2299</v>
      </c>
      <c r="K182" s="10">
        <v>74901</v>
      </c>
      <c r="L182" s="11">
        <v>17150</v>
      </c>
      <c r="M182" s="11">
        <v>20244</v>
      </c>
      <c r="N182" s="11">
        <v>7596</v>
      </c>
      <c r="O182" s="12">
        <v>0</v>
      </c>
      <c r="P182" s="12">
        <v>2435</v>
      </c>
      <c r="Q182" s="11">
        <v>75298</v>
      </c>
      <c r="R182">
        <f t="shared" si="14"/>
        <v>1</v>
      </c>
      <c r="S182">
        <f t="shared" si="15"/>
        <v>1</v>
      </c>
      <c r="T182">
        <f t="shared" si="16"/>
        <v>47425</v>
      </c>
      <c r="U182" s="10">
        <f t="shared" si="17"/>
        <v>56466</v>
      </c>
      <c r="V182">
        <f t="shared" si="18"/>
        <v>0.4268634686346863</v>
      </c>
      <c r="W182" t="str">
        <f t="shared" si="19"/>
        <v>Calder Valley</v>
      </c>
      <c r="X182">
        <f t="shared" si="20"/>
        <v>27181</v>
      </c>
      <c r="Z182">
        <v>0</v>
      </c>
      <c r="AA182" s="6">
        <v>180</v>
      </c>
      <c r="AB182" s="7" t="s">
        <v>2321</v>
      </c>
      <c r="AC182" s="92">
        <v>7</v>
      </c>
      <c r="AD182" s="92" t="s">
        <v>2846</v>
      </c>
      <c r="AE182" s="93">
        <v>2</v>
      </c>
      <c r="AF182" s="93">
        <v>2</v>
      </c>
      <c r="AG182" s="94" t="s">
        <v>2861</v>
      </c>
      <c r="AH182" s="95">
        <v>1946</v>
      </c>
      <c r="AI182" s="95" t="s">
        <v>2862</v>
      </c>
      <c r="AJ182" s="95" t="s">
        <v>346</v>
      </c>
      <c r="AK182" s="95" t="s">
        <v>386</v>
      </c>
      <c r="AL182" s="95" t="s">
        <v>387</v>
      </c>
      <c r="AM182" s="95" t="s">
        <v>2851</v>
      </c>
      <c r="AN182" s="95">
        <v>1997</v>
      </c>
    </row>
    <row r="183" spans="1:40" ht="12.75">
      <c r="A183" s="6">
        <v>181</v>
      </c>
      <c r="B183" s="7" t="s">
        <v>2322</v>
      </c>
      <c r="C183">
        <v>25</v>
      </c>
      <c r="D183" s="6">
        <v>181</v>
      </c>
      <c r="E183" s="7" t="s">
        <v>2322</v>
      </c>
      <c r="F183" s="10">
        <v>18445</v>
      </c>
      <c r="G183" s="10">
        <v>23285</v>
      </c>
      <c r="H183" s="10">
        <v>12755</v>
      </c>
      <c r="I183" s="10">
        <v>0</v>
      </c>
      <c r="J183" s="10">
        <v>1926</v>
      </c>
      <c r="K183" s="10">
        <v>73338</v>
      </c>
      <c r="L183" s="11">
        <v>14328</v>
      </c>
      <c r="M183" s="11">
        <v>18967</v>
      </c>
      <c r="N183" s="11">
        <v>11694</v>
      </c>
      <c r="O183" s="12">
        <v>0</v>
      </c>
      <c r="P183" s="12">
        <v>1998</v>
      </c>
      <c r="Q183" s="11">
        <v>74192</v>
      </c>
      <c r="R183">
        <f t="shared" si="14"/>
        <v>1</v>
      </c>
      <c r="S183">
        <f t="shared" si="15"/>
        <v>1</v>
      </c>
      <c r="T183">
        <f t="shared" si="16"/>
        <v>46987</v>
      </c>
      <c r="U183" s="10">
        <f t="shared" si="17"/>
        <v>56411</v>
      </c>
      <c r="V183">
        <f t="shared" si="18"/>
        <v>0.40366484346734205</v>
      </c>
      <c r="W183" t="str">
        <f t="shared" si="19"/>
        <v>Colne Valley</v>
      </c>
      <c r="X183">
        <f t="shared" si="20"/>
        <v>28020</v>
      </c>
      <c r="Z183">
        <v>0</v>
      </c>
      <c r="AA183" s="6">
        <v>181</v>
      </c>
      <c r="AB183" s="7" t="s">
        <v>2322</v>
      </c>
      <c r="AC183" s="92">
        <v>7</v>
      </c>
      <c r="AD183" s="92" t="s">
        <v>2846</v>
      </c>
      <c r="AE183" s="93">
        <v>2</v>
      </c>
      <c r="AF183" s="93">
        <v>2</v>
      </c>
      <c r="AG183" s="94" t="s">
        <v>2863</v>
      </c>
      <c r="AH183" s="95">
        <v>1954</v>
      </c>
      <c r="AI183" s="95" t="s">
        <v>2864</v>
      </c>
      <c r="AJ183" s="95" t="s">
        <v>346</v>
      </c>
      <c r="AK183" s="95" t="s">
        <v>2865</v>
      </c>
      <c r="AL183" s="95" t="s">
        <v>2866</v>
      </c>
      <c r="AM183" s="95" t="s">
        <v>2060</v>
      </c>
      <c r="AN183" s="95">
        <v>1997</v>
      </c>
    </row>
    <row r="184" spans="1:40" ht="12.75">
      <c r="A184" s="6">
        <v>182</v>
      </c>
      <c r="B184" s="7" t="s">
        <v>2323</v>
      </c>
      <c r="C184">
        <v>25</v>
      </c>
      <c r="D184" s="6">
        <v>182</v>
      </c>
      <c r="E184" s="7" t="s">
        <v>2323</v>
      </c>
      <c r="F184" s="10">
        <v>12963</v>
      </c>
      <c r="G184" s="10">
        <v>21286</v>
      </c>
      <c r="H184" s="10">
        <v>4422</v>
      </c>
      <c r="I184" s="10">
        <v>0</v>
      </c>
      <c r="J184" s="10">
        <v>4404</v>
      </c>
      <c r="K184" s="10">
        <v>61523</v>
      </c>
      <c r="L184" s="11">
        <v>11075</v>
      </c>
      <c r="M184" s="11">
        <v>18524</v>
      </c>
      <c r="N184" s="11">
        <v>4382</v>
      </c>
      <c r="O184" s="12">
        <v>0</v>
      </c>
      <c r="P184" s="12">
        <v>2670</v>
      </c>
      <c r="Q184" s="11">
        <v>62344</v>
      </c>
      <c r="R184">
        <f t="shared" si="14"/>
        <v>1</v>
      </c>
      <c r="S184">
        <f t="shared" si="15"/>
        <v>1</v>
      </c>
      <c r="T184">
        <f t="shared" si="16"/>
        <v>36651</v>
      </c>
      <c r="U184" s="10">
        <f t="shared" si="17"/>
        <v>43075</v>
      </c>
      <c r="V184">
        <f t="shared" si="18"/>
        <v>0.5054159504515566</v>
      </c>
      <c r="W184" t="str">
        <f t="shared" si="19"/>
        <v>Dewsbury</v>
      </c>
      <c r="X184">
        <f t="shared" si="20"/>
        <v>18127</v>
      </c>
      <c r="Z184">
        <v>1</v>
      </c>
      <c r="AA184" s="6">
        <v>182</v>
      </c>
      <c r="AB184" s="7" t="s">
        <v>2323</v>
      </c>
      <c r="AC184" s="92">
        <v>7</v>
      </c>
      <c r="AD184" s="92" t="s">
        <v>2846</v>
      </c>
      <c r="AE184" s="93">
        <v>2</v>
      </c>
      <c r="AF184" s="93">
        <v>2</v>
      </c>
      <c r="AG184" s="94" t="s">
        <v>2867</v>
      </c>
      <c r="AH184" s="95">
        <v>1947</v>
      </c>
      <c r="AI184" s="95" t="s">
        <v>2868</v>
      </c>
      <c r="AJ184" s="95" t="s">
        <v>362</v>
      </c>
      <c r="AK184" s="95" t="s">
        <v>2869</v>
      </c>
      <c r="AL184" s="95" t="s">
        <v>2642</v>
      </c>
      <c r="AM184" s="95" t="s">
        <v>2870</v>
      </c>
      <c r="AN184" s="95">
        <v>1987</v>
      </c>
    </row>
    <row r="185" spans="1:40" ht="12.75">
      <c r="A185" s="6">
        <v>183</v>
      </c>
      <c r="B185" s="7" t="s">
        <v>2324</v>
      </c>
      <c r="C185">
        <v>24</v>
      </c>
      <c r="D185" s="6">
        <v>183</v>
      </c>
      <c r="E185" s="7" t="s">
        <v>2324</v>
      </c>
      <c r="F185" s="10">
        <v>19569</v>
      </c>
      <c r="G185" s="10">
        <v>28348</v>
      </c>
      <c r="H185" s="10">
        <v>4691</v>
      </c>
      <c r="I185" s="10">
        <v>0</v>
      </c>
      <c r="J185" s="10">
        <v>1487</v>
      </c>
      <c r="K185" s="10">
        <v>70423</v>
      </c>
      <c r="L185" s="11">
        <v>17867</v>
      </c>
      <c r="M185" s="11">
        <v>22038</v>
      </c>
      <c r="N185" s="11">
        <v>5001</v>
      </c>
      <c r="O185" s="12">
        <v>0</v>
      </c>
      <c r="P185" s="12">
        <v>1031</v>
      </c>
      <c r="Q185" s="11">
        <v>70041</v>
      </c>
      <c r="R185">
        <f t="shared" si="14"/>
        <v>1</v>
      </c>
      <c r="S185">
        <f t="shared" si="15"/>
        <v>1</v>
      </c>
      <c r="T185">
        <f t="shared" si="16"/>
        <v>45937</v>
      </c>
      <c r="U185" s="10">
        <f t="shared" si="17"/>
        <v>54095</v>
      </c>
      <c r="V185">
        <f t="shared" si="18"/>
        <v>0.47974399721357514</v>
      </c>
      <c r="W185" t="str">
        <f t="shared" si="19"/>
        <v>Elmet</v>
      </c>
      <c r="X185">
        <f t="shared" si="20"/>
        <v>23899</v>
      </c>
      <c r="Z185">
        <v>1</v>
      </c>
      <c r="AA185" s="6">
        <v>183</v>
      </c>
      <c r="AB185" s="7" t="s">
        <v>2324</v>
      </c>
      <c r="AC185" s="92">
        <v>7</v>
      </c>
      <c r="AD185" s="92" t="s">
        <v>2846</v>
      </c>
      <c r="AE185" s="93">
        <v>2</v>
      </c>
      <c r="AF185" s="93">
        <v>2</v>
      </c>
      <c r="AG185" s="94" t="s">
        <v>2871</v>
      </c>
      <c r="AH185" s="95">
        <v>1948</v>
      </c>
      <c r="AI185" s="95" t="s">
        <v>2872</v>
      </c>
      <c r="AJ185" s="95" t="s">
        <v>362</v>
      </c>
      <c r="AK185" s="95" t="s">
        <v>2873</v>
      </c>
      <c r="AL185" s="95"/>
      <c r="AM185" s="95" t="s">
        <v>2060</v>
      </c>
      <c r="AN185" s="95">
        <v>1997</v>
      </c>
    </row>
    <row r="186" spans="1:40" ht="12.75">
      <c r="A186" s="6">
        <v>184</v>
      </c>
      <c r="B186" s="7" t="s">
        <v>2325</v>
      </c>
      <c r="C186">
        <v>26</v>
      </c>
      <c r="D186" s="6">
        <v>184</v>
      </c>
      <c r="E186" s="7" t="s">
        <v>2325</v>
      </c>
      <c r="F186" s="10">
        <v>16253</v>
      </c>
      <c r="G186" s="10">
        <v>27465</v>
      </c>
      <c r="H186" s="10">
        <v>6059</v>
      </c>
      <c r="I186" s="10">
        <v>0</v>
      </c>
      <c r="J186" s="10">
        <v>779</v>
      </c>
      <c r="K186" s="10">
        <v>71701</v>
      </c>
      <c r="L186" s="11">
        <v>13671</v>
      </c>
      <c r="M186" s="11">
        <v>19800</v>
      </c>
      <c r="N186" s="11">
        <v>5878</v>
      </c>
      <c r="O186" s="12">
        <v>0</v>
      </c>
      <c r="P186" s="12">
        <v>1041</v>
      </c>
      <c r="Q186" s="11">
        <v>69870</v>
      </c>
      <c r="R186">
        <f t="shared" si="14"/>
        <v>1</v>
      </c>
      <c r="S186">
        <f t="shared" si="15"/>
        <v>1</v>
      </c>
      <c r="T186">
        <f t="shared" si="16"/>
        <v>40390</v>
      </c>
      <c r="U186" s="10">
        <f t="shared" si="17"/>
        <v>50556</v>
      </c>
      <c r="V186">
        <f t="shared" si="18"/>
        <v>0.4902203515721713</v>
      </c>
      <c r="W186" t="str">
        <f t="shared" si="19"/>
        <v>Halifax</v>
      </c>
      <c r="X186">
        <f t="shared" si="20"/>
        <v>20590</v>
      </c>
      <c r="Z186">
        <v>0</v>
      </c>
      <c r="AA186" s="6">
        <v>184</v>
      </c>
      <c r="AB186" s="7" t="s">
        <v>2325</v>
      </c>
      <c r="AC186" s="92">
        <v>7</v>
      </c>
      <c r="AD186" s="92" t="s">
        <v>2846</v>
      </c>
      <c r="AE186" s="93">
        <v>2</v>
      </c>
      <c r="AF186" s="93">
        <v>2</v>
      </c>
      <c r="AG186" s="94" t="s">
        <v>2874</v>
      </c>
      <c r="AH186" s="95">
        <v>1937</v>
      </c>
      <c r="AI186" s="95" t="s">
        <v>2875</v>
      </c>
      <c r="AJ186" s="95" t="s">
        <v>346</v>
      </c>
      <c r="AK186" s="95" t="s">
        <v>2876</v>
      </c>
      <c r="AL186" s="95" t="s">
        <v>2877</v>
      </c>
      <c r="AM186" s="95" t="s">
        <v>2878</v>
      </c>
      <c r="AN186" s="95">
        <v>1987</v>
      </c>
    </row>
    <row r="187" spans="1:40" ht="12.75">
      <c r="A187" s="6">
        <v>185</v>
      </c>
      <c r="B187" s="7" t="s">
        <v>2326</v>
      </c>
      <c r="C187">
        <v>25</v>
      </c>
      <c r="D187" s="6">
        <v>185</v>
      </c>
      <c r="E187" s="7" t="s">
        <v>2326</v>
      </c>
      <c r="F187" s="10">
        <v>8096</v>
      </c>
      <c r="G187" s="10">
        <v>32088</v>
      </c>
      <c r="H187" s="10">
        <v>4033</v>
      </c>
      <c r="I187" s="10">
        <v>0</v>
      </c>
      <c r="J187" s="10">
        <v>1260</v>
      </c>
      <c r="K187" s="10">
        <v>66964</v>
      </c>
      <c r="L187" s="11">
        <v>7400</v>
      </c>
      <c r="M187" s="11">
        <v>23036</v>
      </c>
      <c r="N187" s="11">
        <v>3990</v>
      </c>
      <c r="O187" s="12">
        <v>0</v>
      </c>
      <c r="P187" s="12">
        <v>801</v>
      </c>
      <c r="Q187" s="11">
        <v>67948</v>
      </c>
      <c r="R187">
        <f t="shared" si="14"/>
        <v>1</v>
      </c>
      <c r="S187">
        <f t="shared" si="15"/>
        <v>1</v>
      </c>
      <c r="T187">
        <f t="shared" si="16"/>
        <v>35227</v>
      </c>
      <c r="U187" s="10">
        <f t="shared" si="17"/>
        <v>45477</v>
      </c>
      <c r="V187">
        <f t="shared" si="18"/>
        <v>0.6539302239759276</v>
      </c>
      <c r="W187" t="str">
        <f t="shared" si="19"/>
        <v>Hemsworth</v>
      </c>
      <c r="X187">
        <f t="shared" si="20"/>
        <v>12191</v>
      </c>
      <c r="Z187">
        <v>1</v>
      </c>
      <c r="AA187" s="6">
        <v>185</v>
      </c>
      <c r="AB187" s="7" t="s">
        <v>2326</v>
      </c>
      <c r="AC187" s="92">
        <v>7</v>
      </c>
      <c r="AD187" s="92" t="s">
        <v>2846</v>
      </c>
      <c r="AE187" s="93">
        <v>2</v>
      </c>
      <c r="AF187" s="93">
        <v>2</v>
      </c>
      <c r="AG187" s="94" t="s">
        <v>2879</v>
      </c>
      <c r="AH187" s="95">
        <v>1950</v>
      </c>
      <c r="AI187" s="95" t="s">
        <v>2880</v>
      </c>
      <c r="AJ187" s="95" t="s">
        <v>362</v>
      </c>
      <c r="AK187" s="95" t="s">
        <v>386</v>
      </c>
      <c r="AL187" s="95"/>
      <c r="AM187" s="95" t="s">
        <v>2881</v>
      </c>
      <c r="AN187" s="95">
        <v>1996</v>
      </c>
    </row>
    <row r="188" spans="1:40" ht="12.75">
      <c r="A188" s="6">
        <v>186</v>
      </c>
      <c r="B188" s="7" t="s">
        <v>2327</v>
      </c>
      <c r="C188">
        <v>25</v>
      </c>
      <c r="D188" s="6">
        <v>186</v>
      </c>
      <c r="E188" s="7" t="s">
        <v>2327</v>
      </c>
      <c r="F188" s="10">
        <v>9323</v>
      </c>
      <c r="G188" s="10">
        <v>25171</v>
      </c>
      <c r="H188" s="10">
        <v>7642</v>
      </c>
      <c r="I188" s="10">
        <v>0</v>
      </c>
      <c r="J188" s="10">
        <v>2418</v>
      </c>
      <c r="K188" s="10">
        <v>65824</v>
      </c>
      <c r="L188" s="11">
        <v>8794</v>
      </c>
      <c r="M188" s="11">
        <v>18840</v>
      </c>
      <c r="N188" s="11">
        <v>5300</v>
      </c>
      <c r="O188" s="12">
        <v>0</v>
      </c>
      <c r="P188" s="12">
        <v>2449</v>
      </c>
      <c r="Q188" s="11">
        <v>64349</v>
      </c>
      <c r="R188">
        <f t="shared" si="14"/>
        <v>1</v>
      </c>
      <c r="S188">
        <f t="shared" si="15"/>
        <v>1</v>
      </c>
      <c r="T188">
        <f t="shared" si="16"/>
        <v>35383</v>
      </c>
      <c r="U188" s="10">
        <f t="shared" si="17"/>
        <v>44554</v>
      </c>
      <c r="V188">
        <f t="shared" si="18"/>
        <v>0.5324590905236978</v>
      </c>
      <c r="W188" t="str">
        <f t="shared" si="19"/>
        <v>Huddersfield</v>
      </c>
      <c r="X188">
        <f t="shared" si="20"/>
        <v>16543</v>
      </c>
      <c r="Z188">
        <v>0</v>
      </c>
      <c r="AA188" s="6">
        <v>186</v>
      </c>
      <c r="AB188" s="7" t="s">
        <v>2327</v>
      </c>
      <c r="AC188" s="92">
        <v>7</v>
      </c>
      <c r="AD188" s="92" t="s">
        <v>2846</v>
      </c>
      <c r="AE188" s="93">
        <v>2</v>
      </c>
      <c r="AF188" s="93">
        <v>2</v>
      </c>
      <c r="AG188" s="94" t="s">
        <v>2882</v>
      </c>
      <c r="AH188" s="95">
        <v>1940</v>
      </c>
      <c r="AI188" s="95" t="s">
        <v>2883</v>
      </c>
      <c r="AJ188" s="95" t="s">
        <v>346</v>
      </c>
      <c r="AK188" s="95" t="s">
        <v>347</v>
      </c>
      <c r="AL188" s="95"/>
      <c r="AM188" s="95" t="s">
        <v>2884</v>
      </c>
      <c r="AN188" s="95">
        <v>1983</v>
      </c>
    </row>
    <row r="189" spans="1:40" ht="12.75">
      <c r="A189" s="6">
        <v>187</v>
      </c>
      <c r="B189" s="7" t="s">
        <v>2328</v>
      </c>
      <c r="C189">
        <v>26</v>
      </c>
      <c r="D189" s="6">
        <v>187</v>
      </c>
      <c r="E189" s="7" t="s">
        <v>2328</v>
      </c>
      <c r="F189" s="10">
        <v>18907</v>
      </c>
      <c r="G189" s="10">
        <v>26039</v>
      </c>
      <c r="H189" s="10">
        <v>5064</v>
      </c>
      <c r="I189" s="10">
        <v>0</v>
      </c>
      <c r="J189" s="10">
        <v>1470</v>
      </c>
      <c r="K189" s="10">
        <v>67231</v>
      </c>
      <c r="L189" s="11">
        <v>16883</v>
      </c>
      <c r="M189" s="11">
        <v>20888</v>
      </c>
      <c r="N189" s="11">
        <v>4722</v>
      </c>
      <c r="O189" s="12">
        <v>0</v>
      </c>
      <c r="P189" s="12">
        <v>840</v>
      </c>
      <c r="Q189" s="11">
        <v>68349</v>
      </c>
      <c r="R189">
        <f t="shared" si="14"/>
        <v>1</v>
      </c>
      <c r="S189">
        <f t="shared" si="15"/>
        <v>1</v>
      </c>
      <c r="T189">
        <f t="shared" si="16"/>
        <v>43333</v>
      </c>
      <c r="U189" s="10">
        <f t="shared" si="17"/>
        <v>51480</v>
      </c>
      <c r="V189">
        <f t="shared" si="18"/>
        <v>0.48203447718828607</v>
      </c>
      <c r="W189" t="str">
        <f t="shared" si="19"/>
        <v>Keighley</v>
      </c>
      <c r="X189">
        <f t="shared" si="20"/>
        <v>22445</v>
      </c>
      <c r="Z189">
        <v>1</v>
      </c>
      <c r="AA189" s="6">
        <v>187</v>
      </c>
      <c r="AB189" s="7" t="s">
        <v>2328</v>
      </c>
      <c r="AC189" s="92">
        <v>7</v>
      </c>
      <c r="AD189" s="92" t="s">
        <v>2846</v>
      </c>
      <c r="AE189" s="93">
        <v>2</v>
      </c>
      <c r="AF189" s="93">
        <v>2</v>
      </c>
      <c r="AG189" s="94" t="s">
        <v>2885</v>
      </c>
      <c r="AH189" s="95">
        <v>1939</v>
      </c>
      <c r="AI189" s="95" t="s">
        <v>2886</v>
      </c>
      <c r="AJ189" s="95" t="s">
        <v>385</v>
      </c>
      <c r="AK189" s="95" t="s">
        <v>2887</v>
      </c>
      <c r="AL189" s="95"/>
      <c r="AM189" s="95" t="s">
        <v>2888</v>
      </c>
      <c r="AN189" s="95">
        <v>1997</v>
      </c>
    </row>
    <row r="190" spans="1:40" ht="12.75">
      <c r="A190" s="6">
        <v>188</v>
      </c>
      <c r="B190" s="7" t="s">
        <v>2329</v>
      </c>
      <c r="C190">
        <v>24</v>
      </c>
      <c r="D190" s="6">
        <v>188</v>
      </c>
      <c r="E190" s="7" t="s">
        <v>2329</v>
      </c>
      <c r="F190" s="10">
        <v>5077</v>
      </c>
      <c r="G190" s="10">
        <v>25766</v>
      </c>
      <c r="H190" s="10">
        <v>4164</v>
      </c>
      <c r="I190" s="10">
        <v>0</v>
      </c>
      <c r="J190" s="10">
        <v>2002</v>
      </c>
      <c r="K190" s="10">
        <v>67664</v>
      </c>
      <c r="L190" s="11">
        <v>3896</v>
      </c>
      <c r="M190" s="11">
        <v>18277</v>
      </c>
      <c r="N190" s="11">
        <v>3607</v>
      </c>
      <c r="O190" s="12">
        <v>0</v>
      </c>
      <c r="P190" s="12">
        <v>1526</v>
      </c>
      <c r="Q190" s="11">
        <v>65497</v>
      </c>
      <c r="R190">
        <f t="shared" si="14"/>
        <v>1</v>
      </c>
      <c r="S190">
        <f t="shared" si="15"/>
        <v>1</v>
      </c>
      <c r="T190">
        <f t="shared" si="16"/>
        <v>27306</v>
      </c>
      <c r="U190" s="10">
        <f t="shared" si="17"/>
        <v>37009</v>
      </c>
      <c r="V190">
        <f t="shared" si="18"/>
        <v>0.6693400717790962</v>
      </c>
      <c r="W190" t="str">
        <f t="shared" si="19"/>
        <v>Leeds Central</v>
      </c>
      <c r="X190">
        <f t="shared" si="20"/>
        <v>9029</v>
      </c>
      <c r="Z190">
        <v>1</v>
      </c>
      <c r="AA190" s="6">
        <v>188</v>
      </c>
      <c r="AB190" s="7" t="s">
        <v>2329</v>
      </c>
      <c r="AC190" s="92">
        <v>7</v>
      </c>
      <c r="AD190" s="92" t="s">
        <v>2846</v>
      </c>
      <c r="AE190" s="93">
        <v>2</v>
      </c>
      <c r="AF190" s="93">
        <v>2</v>
      </c>
      <c r="AG190" s="94" t="s">
        <v>2889</v>
      </c>
      <c r="AH190" s="95">
        <v>1953</v>
      </c>
      <c r="AI190" s="95" t="s">
        <v>2890</v>
      </c>
      <c r="AJ190" s="95" t="s">
        <v>362</v>
      </c>
      <c r="AK190" s="95" t="s">
        <v>2891</v>
      </c>
      <c r="AL190" s="95" t="s">
        <v>2892</v>
      </c>
      <c r="AM190" s="95" t="s">
        <v>2077</v>
      </c>
      <c r="AN190" s="95">
        <v>1999</v>
      </c>
    </row>
    <row r="191" spans="1:40" ht="12.75">
      <c r="A191" s="6">
        <v>189</v>
      </c>
      <c r="B191" s="7" t="s">
        <v>2330</v>
      </c>
      <c r="C191">
        <v>24</v>
      </c>
      <c r="D191" s="6">
        <v>189</v>
      </c>
      <c r="E191" s="7" t="s">
        <v>2330</v>
      </c>
      <c r="F191" s="10">
        <v>6685</v>
      </c>
      <c r="G191" s="10">
        <v>24151</v>
      </c>
      <c r="H191" s="10">
        <v>3689</v>
      </c>
      <c r="I191" s="10">
        <v>0</v>
      </c>
      <c r="J191" s="10">
        <v>1267</v>
      </c>
      <c r="K191" s="10">
        <v>56963</v>
      </c>
      <c r="L191" s="11">
        <v>5647</v>
      </c>
      <c r="M191" s="11">
        <v>18290</v>
      </c>
      <c r="N191" s="11">
        <v>3923</v>
      </c>
      <c r="O191" s="12">
        <v>0</v>
      </c>
      <c r="P191" s="12">
        <v>1195</v>
      </c>
      <c r="Q191" s="11">
        <v>56400</v>
      </c>
      <c r="R191">
        <f t="shared" si="14"/>
        <v>1</v>
      </c>
      <c r="S191">
        <f t="shared" si="15"/>
        <v>1</v>
      </c>
      <c r="T191">
        <f t="shared" si="16"/>
        <v>29055</v>
      </c>
      <c r="U191" s="10">
        <f t="shared" si="17"/>
        <v>35792</v>
      </c>
      <c r="V191">
        <f t="shared" si="18"/>
        <v>0.6294957838581999</v>
      </c>
      <c r="W191" t="str">
        <f t="shared" si="19"/>
        <v>Leeds East</v>
      </c>
      <c r="X191">
        <f t="shared" si="20"/>
        <v>10765</v>
      </c>
      <c r="Z191">
        <v>1</v>
      </c>
      <c r="AA191" s="6">
        <v>189</v>
      </c>
      <c r="AB191" s="7" t="s">
        <v>2330</v>
      </c>
      <c r="AC191" s="92">
        <v>7</v>
      </c>
      <c r="AD191" s="92" t="s">
        <v>2846</v>
      </c>
      <c r="AE191" s="93">
        <v>2</v>
      </c>
      <c r="AF191" s="93">
        <v>2</v>
      </c>
      <c r="AG191" s="94" t="s">
        <v>2893</v>
      </c>
      <c r="AH191" s="95">
        <v>1945</v>
      </c>
      <c r="AI191" s="95" t="s">
        <v>2894</v>
      </c>
      <c r="AJ191" s="95" t="s">
        <v>362</v>
      </c>
      <c r="AK191" s="95" t="s">
        <v>386</v>
      </c>
      <c r="AL191" s="95"/>
      <c r="AM191" s="95" t="s">
        <v>1159</v>
      </c>
      <c r="AN191" s="95">
        <v>1992</v>
      </c>
    </row>
    <row r="192" spans="1:40" ht="12.75">
      <c r="A192" s="6">
        <v>190</v>
      </c>
      <c r="B192" s="7" t="s">
        <v>2331</v>
      </c>
      <c r="C192">
        <v>24</v>
      </c>
      <c r="D192" s="6">
        <v>190</v>
      </c>
      <c r="E192" s="7" t="s">
        <v>2331</v>
      </c>
      <c r="F192" s="10">
        <v>15409</v>
      </c>
      <c r="G192" s="10">
        <v>22368</v>
      </c>
      <c r="H192" s="10">
        <v>6318</v>
      </c>
      <c r="I192" s="10">
        <v>0</v>
      </c>
      <c r="J192" s="10">
        <v>1414</v>
      </c>
      <c r="K192" s="10">
        <v>63185</v>
      </c>
      <c r="L192" s="11">
        <v>12451</v>
      </c>
      <c r="M192" s="11">
        <v>19540</v>
      </c>
      <c r="N192" s="11">
        <v>6325</v>
      </c>
      <c r="O192" s="12">
        <v>0</v>
      </c>
      <c r="P192" s="12">
        <v>1457</v>
      </c>
      <c r="Q192" s="11">
        <v>64123</v>
      </c>
      <c r="R192">
        <f t="shared" si="14"/>
        <v>1</v>
      </c>
      <c r="S192">
        <f t="shared" si="15"/>
        <v>1</v>
      </c>
      <c r="T192">
        <f t="shared" si="16"/>
        <v>39773</v>
      </c>
      <c r="U192" s="10">
        <f t="shared" si="17"/>
        <v>45509</v>
      </c>
      <c r="V192">
        <f t="shared" si="18"/>
        <v>0.49128805973901896</v>
      </c>
      <c r="W192" t="str">
        <f t="shared" si="19"/>
        <v>Leeds North East</v>
      </c>
      <c r="X192">
        <f t="shared" si="20"/>
        <v>20233</v>
      </c>
      <c r="Z192">
        <v>0</v>
      </c>
      <c r="AA192" s="6">
        <v>190</v>
      </c>
      <c r="AB192" s="7" t="s">
        <v>2331</v>
      </c>
      <c r="AC192" s="92">
        <v>7</v>
      </c>
      <c r="AD192" s="92" t="s">
        <v>2846</v>
      </c>
      <c r="AE192" s="93">
        <v>2</v>
      </c>
      <c r="AF192" s="93">
        <v>2</v>
      </c>
      <c r="AG192" s="94" t="s">
        <v>2895</v>
      </c>
      <c r="AH192" s="95">
        <v>1955</v>
      </c>
      <c r="AI192" s="95" t="s">
        <v>2896</v>
      </c>
      <c r="AJ192" s="95" t="s">
        <v>346</v>
      </c>
      <c r="AK192" s="95" t="s">
        <v>363</v>
      </c>
      <c r="AL192" s="95"/>
      <c r="AM192" s="95" t="s">
        <v>2897</v>
      </c>
      <c r="AN192" s="95">
        <v>1997</v>
      </c>
    </row>
    <row r="193" spans="1:40" ht="12.75">
      <c r="A193" s="6">
        <v>191</v>
      </c>
      <c r="B193" s="7" t="s">
        <v>2332</v>
      </c>
      <c r="C193">
        <v>24</v>
      </c>
      <c r="D193" s="6">
        <v>191</v>
      </c>
      <c r="E193" s="7" t="s">
        <v>2332</v>
      </c>
      <c r="F193" s="10">
        <v>15850</v>
      </c>
      <c r="G193" s="10">
        <v>19694</v>
      </c>
      <c r="H193" s="10">
        <v>11689</v>
      </c>
      <c r="I193" s="10">
        <v>0</v>
      </c>
      <c r="J193" s="10">
        <v>2143</v>
      </c>
      <c r="K193" s="10">
        <v>69972</v>
      </c>
      <c r="L193" s="11">
        <v>12558</v>
      </c>
      <c r="M193" s="11">
        <v>17794</v>
      </c>
      <c r="N193" s="11">
        <v>11431</v>
      </c>
      <c r="O193" s="12">
        <v>0</v>
      </c>
      <c r="P193" s="12">
        <v>668</v>
      </c>
      <c r="Q193" s="11">
        <v>72945</v>
      </c>
      <c r="R193">
        <f t="shared" si="14"/>
        <v>1</v>
      </c>
      <c r="S193">
        <f t="shared" si="15"/>
        <v>1</v>
      </c>
      <c r="T193">
        <f t="shared" si="16"/>
        <v>42451</v>
      </c>
      <c r="U193" s="10">
        <f t="shared" si="17"/>
        <v>49376</v>
      </c>
      <c r="V193">
        <f t="shared" si="18"/>
        <v>0.4191656262514428</v>
      </c>
      <c r="W193" t="str">
        <f t="shared" si="19"/>
        <v>Leeds North West</v>
      </c>
      <c r="X193">
        <f t="shared" si="20"/>
        <v>24657</v>
      </c>
      <c r="Z193">
        <v>1</v>
      </c>
      <c r="AA193" s="6">
        <v>191</v>
      </c>
      <c r="AB193" s="7" t="s">
        <v>2332</v>
      </c>
      <c r="AC193" s="92">
        <v>7</v>
      </c>
      <c r="AD193" s="92" t="s">
        <v>2846</v>
      </c>
      <c r="AE193" s="93">
        <v>2</v>
      </c>
      <c r="AF193" s="93">
        <v>2</v>
      </c>
      <c r="AG193" s="94" t="s">
        <v>2898</v>
      </c>
      <c r="AH193" s="95">
        <v>1937</v>
      </c>
      <c r="AI193" s="95" t="s">
        <v>2899</v>
      </c>
      <c r="AJ193" s="95" t="s">
        <v>362</v>
      </c>
      <c r="AK193" s="95" t="s">
        <v>2900</v>
      </c>
      <c r="AL193" s="95"/>
      <c r="AM193" s="95" t="s">
        <v>1509</v>
      </c>
      <c r="AN193" s="95">
        <v>1997</v>
      </c>
    </row>
    <row r="194" spans="1:40" ht="12.75">
      <c r="A194" s="6">
        <v>192</v>
      </c>
      <c r="B194" s="7" t="s">
        <v>2333</v>
      </c>
      <c r="C194">
        <v>24</v>
      </c>
      <c r="D194" s="6">
        <v>192</v>
      </c>
      <c r="E194" s="7" t="s">
        <v>2333</v>
      </c>
      <c r="F194" s="10">
        <v>7048</v>
      </c>
      <c r="G194" s="10">
        <v>26819</v>
      </c>
      <c r="H194" s="10">
        <v>3622</v>
      </c>
      <c r="I194" s="10">
        <v>0</v>
      </c>
      <c r="J194" s="10">
        <v>2731</v>
      </c>
      <c r="K194" s="10">
        <v>63965</v>
      </c>
      <c r="L194" s="11">
        <v>5008</v>
      </c>
      <c r="M194" s="11">
        <v>19943</v>
      </c>
      <c r="N194" s="11">
        <v>3350</v>
      </c>
      <c r="O194" s="12">
        <v>0</v>
      </c>
      <c r="P194" s="12">
        <v>3793</v>
      </c>
      <c r="Q194" s="11">
        <v>64218</v>
      </c>
      <c r="R194">
        <f t="shared" si="14"/>
        <v>1</v>
      </c>
      <c r="S194">
        <f t="shared" si="15"/>
        <v>1</v>
      </c>
      <c r="T194">
        <f t="shared" si="16"/>
        <v>32094</v>
      </c>
      <c r="U194" s="10">
        <f t="shared" si="17"/>
        <v>40220</v>
      </c>
      <c r="V194">
        <f t="shared" si="18"/>
        <v>0.6213934068673272</v>
      </c>
      <c r="W194" t="str">
        <f t="shared" si="19"/>
        <v>Leeds West</v>
      </c>
      <c r="X194">
        <f t="shared" si="20"/>
        <v>12151</v>
      </c>
      <c r="Z194">
        <v>0</v>
      </c>
      <c r="AA194" s="6">
        <v>192</v>
      </c>
      <c r="AB194" s="7" t="s">
        <v>2333</v>
      </c>
      <c r="AC194" s="92">
        <v>7</v>
      </c>
      <c r="AD194" s="92" t="s">
        <v>2846</v>
      </c>
      <c r="AE194" s="93">
        <v>2</v>
      </c>
      <c r="AF194" s="93">
        <v>2</v>
      </c>
      <c r="AG194" s="94" t="s">
        <v>1510</v>
      </c>
      <c r="AH194" s="95">
        <v>1951</v>
      </c>
      <c r="AI194" s="95" t="s">
        <v>1511</v>
      </c>
      <c r="AJ194" s="95" t="s">
        <v>346</v>
      </c>
      <c r="AK194" s="95" t="s">
        <v>1512</v>
      </c>
      <c r="AL194" s="95"/>
      <c r="AM194" s="95" t="s">
        <v>2602</v>
      </c>
      <c r="AN194" s="95">
        <v>1987</v>
      </c>
    </row>
    <row r="195" spans="1:40" ht="12.75">
      <c r="A195" s="6">
        <v>193</v>
      </c>
      <c r="B195" s="7" t="s">
        <v>2334</v>
      </c>
      <c r="C195">
        <v>24</v>
      </c>
      <c r="D195" s="6">
        <v>193</v>
      </c>
      <c r="E195" s="7" t="s">
        <v>2334</v>
      </c>
      <c r="F195" s="10">
        <v>12086</v>
      </c>
      <c r="G195" s="10">
        <v>26836</v>
      </c>
      <c r="H195" s="10">
        <v>5087</v>
      </c>
      <c r="I195" s="10">
        <v>0</v>
      </c>
      <c r="J195" s="10">
        <v>1888</v>
      </c>
      <c r="K195" s="10">
        <v>68385</v>
      </c>
      <c r="L195" s="11">
        <v>9829</v>
      </c>
      <c r="M195" s="11">
        <v>21919</v>
      </c>
      <c r="N195" s="11">
        <v>5446</v>
      </c>
      <c r="O195" s="12">
        <v>0</v>
      </c>
      <c r="P195" s="12">
        <v>1248</v>
      </c>
      <c r="Q195" s="11">
        <v>71815</v>
      </c>
      <c r="R195">
        <f t="shared" si="14"/>
        <v>1</v>
      </c>
      <c r="S195">
        <f t="shared" si="15"/>
        <v>1</v>
      </c>
      <c r="T195">
        <f t="shared" si="16"/>
        <v>38442</v>
      </c>
      <c r="U195" s="10">
        <f t="shared" si="17"/>
        <v>45897</v>
      </c>
      <c r="V195">
        <f t="shared" si="18"/>
        <v>0.5701836532958743</v>
      </c>
      <c r="W195" t="str">
        <f t="shared" si="19"/>
        <v>Morley and Rothwell</v>
      </c>
      <c r="X195">
        <f t="shared" si="20"/>
        <v>16523</v>
      </c>
      <c r="Z195">
        <v>0</v>
      </c>
      <c r="AA195" s="6">
        <v>193</v>
      </c>
      <c r="AB195" s="7" t="s">
        <v>2334</v>
      </c>
      <c r="AC195" s="92">
        <v>7</v>
      </c>
      <c r="AD195" s="92" t="s">
        <v>2846</v>
      </c>
      <c r="AE195" s="93">
        <v>2</v>
      </c>
      <c r="AF195" s="93">
        <v>2</v>
      </c>
      <c r="AG195" s="94" t="s">
        <v>1513</v>
      </c>
      <c r="AH195" s="95"/>
      <c r="AI195" s="95" t="s">
        <v>1514</v>
      </c>
      <c r="AJ195" s="95" t="s">
        <v>346</v>
      </c>
      <c r="AK195" s="95" t="s">
        <v>1660</v>
      </c>
      <c r="AL195" s="95"/>
      <c r="AM195" s="95" t="s">
        <v>26</v>
      </c>
      <c r="AN195" s="95">
        <v>2001</v>
      </c>
    </row>
    <row r="196" spans="1:40" ht="12.75">
      <c r="A196" s="6">
        <v>194</v>
      </c>
      <c r="B196" s="7" t="s">
        <v>2335</v>
      </c>
      <c r="C196">
        <v>25</v>
      </c>
      <c r="D196" s="6">
        <v>194</v>
      </c>
      <c r="E196" s="7" t="s">
        <v>2335</v>
      </c>
      <c r="F196" s="10">
        <v>10153</v>
      </c>
      <c r="G196" s="10">
        <v>26046</v>
      </c>
      <c r="H196" s="10">
        <v>5347</v>
      </c>
      <c r="I196" s="10">
        <v>0</v>
      </c>
      <c r="J196" s="10">
        <v>1458</v>
      </c>
      <c r="K196" s="10">
        <v>62980</v>
      </c>
      <c r="L196" s="11">
        <v>9215</v>
      </c>
      <c r="M196" s="11">
        <v>19152</v>
      </c>
      <c r="N196" s="11">
        <v>4990</v>
      </c>
      <c r="O196" s="12">
        <v>0</v>
      </c>
      <c r="P196" s="12">
        <v>798</v>
      </c>
      <c r="Q196" s="11">
        <v>65392</v>
      </c>
      <c r="R196">
        <f aca="true" t="shared" si="21" ref="R196:R259">IF(MATCH(MAX(L196:P196),L196:P196,0)=2,1,0)</f>
        <v>1</v>
      </c>
      <c r="S196">
        <f aca="true" t="shared" si="22" ref="S196:S259">IF(MATCH(MAX(F196:J196),F196:J196,0)=2,1,0)</f>
        <v>1</v>
      </c>
      <c r="T196">
        <f aca="true" t="shared" si="23" ref="T196:T259">SUM(L196:P196)</f>
        <v>34155</v>
      </c>
      <c r="U196" s="10">
        <f aca="true" t="shared" si="24" ref="U196:U259">SUM(F196:J196)</f>
        <v>43004</v>
      </c>
      <c r="V196">
        <f aca="true" t="shared" si="25" ref="V196:V259">M196/T196</f>
        <v>0.560737812911726</v>
      </c>
      <c r="W196" t="str">
        <f aca="true" t="shared" si="26" ref="W196:W259">B196</f>
        <v>Normanton</v>
      </c>
      <c r="X196">
        <f aca="true" t="shared" si="27" ref="X196:X259">T196-MAX(L196:P196)</f>
        <v>15003</v>
      </c>
      <c r="Z196">
        <v>0</v>
      </c>
      <c r="AA196" s="6">
        <v>194</v>
      </c>
      <c r="AB196" s="7" t="s">
        <v>2335</v>
      </c>
      <c r="AC196" s="92">
        <v>7</v>
      </c>
      <c r="AD196" s="92" t="s">
        <v>2846</v>
      </c>
      <c r="AE196" s="93">
        <v>2</v>
      </c>
      <c r="AF196" s="93">
        <v>2</v>
      </c>
      <c r="AG196" s="94" t="s">
        <v>1515</v>
      </c>
      <c r="AH196" s="95">
        <v>1929</v>
      </c>
      <c r="AI196" s="95" t="s">
        <v>1516</v>
      </c>
      <c r="AJ196" s="95" t="s">
        <v>346</v>
      </c>
      <c r="AK196" s="95" t="s">
        <v>1717</v>
      </c>
      <c r="AL196" s="95"/>
      <c r="AM196" s="95" t="s">
        <v>1517</v>
      </c>
      <c r="AN196" s="95">
        <v>1983</v>
      </c>
    </row>
    <row r="197" spans="1:40" ht="12.75">
      <c r="A197" s="6">
        <v>195</v>
      </c>
      <c r="B197" s="7" t="s">
        <v>2336</v>
      </c>
      <c r="C197">
        <v>25</v>
      </c>
      <c r="D197" s="6">
        <v>195</v>
      </c>
      <c r="E197" s="7" t="s">
        <v>2336</v>
      </c>
      <c r="F197" s="10">
        <v>5614</v>
      </c>
      <c r="G197" s="10">
        <v>31339</v>
      </c>
      <c r="H197" s="10">
        <v>3042</v>
      </c>
      <c r="I197" s="10">
        <v>0</v>
      </c>
      <c r="J197" s="10">
        <v>1401</v>
      </c>
      <c r="K197" s="10">
        <v>62350</v>
      </c>
      <c r="L197" s="11">
        <v>5512</v>
      </c>
      <c r="M197" s="11">
        <v>21890</v>
      </c>
      <c r="N197" s="11">
        <v>2315</v>
      </c>
      <c r="O197" s="12">
        <v>0</v>
      </c>
      <c r="P197" s="12">
        <v>1674</v>
      </c>
      <c r="Q197" s="11">
        <v>63181</v>
      </c>
      <c r="R197">
        <f t="shared" si="21"/>
        <v>1</v>
      </c>
      <c r="S197">
        <f t="shared" si="22"/>
        <v>1</v>
      </c>
      <c r="T197">
        <f t="shared" si="23"/>
        <v>31391</v>
      </c>
      <c r="U197" s="10">
        <f t="shared" si="24"/>
        <v>41396</v>
      </c>
      <c r="V197">
        <f t="shared" si="25"/>
        <v>0.697333630658469</v>
      </c>
      <c r="W197" t="str">
        <f t="shared" si="26"/>
        <v>Pontefract and Castleford</v>
      </c>
      <c r="X197">
        <f t="shared" si="27"/>
        <v>9501</v>
      </c>
      <c r="Z197">
        <v>1</v>
      </c>
      <c r="AA197" s="6">
        <v>195</v>
      </c>
      <c r="AB197" s="7" t="s">
        <v>2336</v>
      </c>
      <c r="AC197" s="92">
        <v>7</v>
      </c>
      <c r="AD197" s="92" t="s">
        <v>2846</v>
      </c>
      <c r="AE197" s="93">
        <v>2</v>
      </c>
      <c r="AF197" s="93">
        <v>2</v>
      </c>
      <c r="AG197" s="94" t="s">
        <v>1518</v>
      </c>
      <c r="AH197" s="95">
        <v>1969</v>
      </c>
      <c r="AI197" s="95" t="s">
        <v>1519</v>
      </c>
      <c r="AJ197" s="95" t="s">
        <v>362</v>
      </c>
      <c r="AK197" s="95" t="s">
        <v>1520</v>
      </c>
      <c r="AL197" s="95"/>
      <c r="AM197" s="95" t="s">
        <v>2097</v>
      </c>
      <c r="AN197" s="95">
        <v>1997</v>
      </c>
    </row>
    <row r="198" spans="1:40" ht="12.75">
      <c r="A198" s="6">
        <v>196</v>
      </c>
      <c r="B198" s="7" t="s">
        <v>2337</v>
      </c>
      <c r="C198">
        <v>24</v>
      </c>
      <c r="D198" s="6">
        <v>196</v>
      </c>
      <c r="E198" s="7" t="s">
        <v>2337</v>
      </c>
      <c r="F198" s="10">
        <v>19163</v>
      </c>
      <c r="G198" s="10">
        <v>25370</v>
      </c>
      <c r="H198" s="10">
        <v>7375</v>
      </c>
      <c r="I198" s="10">
        <v>0</v>
      </c>
      <c r="J198" s="10">
        <v>823</v>
      </c>
      <c r="K198" s="10">
        <v>70922</v>
      </c>
      <c r="L198" s="11">
        <v>16091</v>
      </c>
      <c r="M198" s="11">
        <v>21717</v>
      </c>
      <c r="N198" s="11">
        <v>6423</v>
      </c>
      <c r="O198" s="12">
        <v>0</v>
      </c>
      <c r="P198" s="12">
        <v>944</v>
      </c>
      <c r="Q198" s="11">
        <v>71405</v>
      </c>
      <c r="R198">
        <f t="shared" si="21"/>
        <v>1</v>
      </c>
      <c r="S198">
        <f t="shared" si="22"/>
        <v>1</v>
      </c>
      <c r="T198">
        <f t="shared" si="23"/>
        <v>45175</v>
      </c>
      <c r="U198" s="10">
        <f t="shared" si="24"/>
        <v>52731</v>
      </c>
      <c r="V198">
        <f t="shared" si="25"/>
        <v>0.4807304925290537</v>
      </c>
      <c r="W198" t="str">
        <f t="shared" si="26"/>
        <v>Pudsey</v>
      </c>
      <c r="X198">
        <f t="shared" si="27"/>
        <v>23458</v>
      </c>
      <c r="Z198">
        <v>1</v>
      </c>
      <c r="AA198" s="6">
        <v>196</v>
      </c>
      <c r="AB198" s="7" t="s">
        <v>2337</v>
      </c>
      <c r="AC198" s="92">
        <v>7</v>
      </c>
      <c r="AD198" s="92" t="s">
        <v>2846</v>
      </c>
      <c r="AE198" s="93">
        <v>2</v>
      </c>
      <c r="AF198" s="93">
        <v>2</v>
      </c>
      <c r="AG198" s="94" t="s">
        <v>1521</v>
      </c>
      <c r="AH198" s="95">
        <v>1955</v>
      </c>
      <c r="AI198" s="95" t="s">
        <v>1522</v>
      </c>
      <c r="AJ198" s="95" t="s">
        <v>362</v>
      </c>
      <c r="AK198" s="95" t="s">
        <v>1717</v>
      </c>
      <c r="AL198" s="95"/>
      <c r="AM198" s="95" t="s">
        <v>1523</v>
      </c>
      <c r="AN198" s="95">
        <v>1997</v>
      </c>
    </row>
    <row r="199" spans="1:40" ht="12.75">
      <c r="A199" s="6">
        <v>197</v>
      </c>
      <c r="B199" s="7" t="s">
        <v>2338</v>
      </c>
      <c r="C199">
        <v>26</v>
      </c>
      <c r="D199" s="6">
        <v>197</v>
      </c>
      <c r="E199" s="7" t="s">
        <v>2338</v>
      </c>
      <c r="F199" s="10">
        <v>19966</v>
      </c>
      <c r="G199" s="10">
        <v>22962</v>
      </c>
      <c r="H199" s="10">
        <v>7984</v>
      </c>
      <c r="I199" s="10">
        <v>0</v>
      </c>
      <c r="J199" s="10">
        <v>1960</v>
      </c>
      <c r="K199" s="10">
        <v>69281</v>
      </c>
      <c r="L199" s="11">
        <v>18815</v>
      </c>
      <c r="M199" s="11">
        <v>20243</v>
      </c>
      <c r="N199" s="11">
        <v>4996</v>
      </c>
      <c r="O199" s="12">
        <v>0</v>
      </c>
      <c r="P199" s="12">
        <v>1966</v>
      </c>
      <c r="Q199" s="11">
        <v>69577</v>
      </c>
      <c r="R199">
        <f t="shared" si="21"/>
        <v>1</v>
      </c>
      <c r="S199">
        <f t="shared" si="22"/>
        <v>1</v>
      </c>
      <c r="T199">
        <f t="shared" si="23"/>
        <v>46020</v>
      </c>
      <c r="U199" s="10">
        <f t="shared" si="24"/>
        <v>52872</v>
      </c>
      <c r="V199">
        <f t="shared" si="25"/>
        <v>0.43987396784006955</v>
      </c>
      <c r="W199" t="str">
        <f t="shared" si="26"/>
        <v>Shipley</v>
      </c>
      <c r="X199">
        <f t="shared" si="27"/>
        <v>25777</v>
      </c>
      <c r="Z199">
        <v>0</v>
      </c>
      <c r="AA199" s="6">
        <v>197</v>
      </c>
      <c r="AB199" s="7" t="s">
        <v>2338</v>
      </c>
      <c r="AC199" s="92">
        <v>7</v>
      </c>
      <c r="AD199" s="92" t="s">
        <v>2846</v>
      </c>
      <c r="AE199" s="93">
        <v>2</v>
      </c>
      <c r="AF199" s="93">
        <v>2</v>
      </c>
      <c r="AG199" s="94" t="s">
        <v>1524</v>
      </c>
      <c r="AH199" s="95">
        <v>1972</v>
      </c>
      <c r="AI199" s="95" t="s">
        <v>1525</v>
      </c>
      <c r="AJ199" s="95" t="s">
        <v>346</v>
      </c>
      <c r="AK199" s="95" t="s">
        <v>1717</v>
      </c>
      <c r="AL199" s="95"/>
      <c r="AM199" s="95" t="s">
        <v>1041</v>
      </c>
      <c r="AN199" s="95">
        <v>1997</v>
      </c>
    </row>
    <row r="200" spans="1:40" ht="12.75">
      <c r="A200" s="6">
        <v>198</v>
      </c>
      <c r="B200" s="7" t="s">
        <v>2339</v>
      </c>
      <c r="C200">
        <v>25</v>
      </c>
      <c r="D200" s="6">
        <v>198</v>
      </c>
      <c r="E200" s="7" t="s">
        <v>2339</v>
      </c>
      <c r="F200" s="10">
        <v>14373</v>
      </c>
      <c r="G200" s="10">
        <v>28977</v>
      </c>
      <c r="H200" s="10">
        <v>5656</v>
      </c>
      <c r="I200" s="10">
        <v>0</v>
      </c>
      <c r="J200" s="10">
        <v>1480</v>
      </c>
      <c r="K200" s="10">
        <v>73210</v>
      </c>
      <c r="L200" s="11">
        <v>12638</v>
      </c>
      <c r="M200" s="11">
        <v>20592</v>
      </c>
      <c r="N200" s="11">
        <v>5097</v>
      </c>
      <c r="O200" s="12">
        <v>0</v>
      </c>
      <c r="P200" s="12">
        <v>2927</v>
      </c>
      <c r="Q200" s="11">
        <v>75750</v>
      </c>
      <c r="R200">
        <f t="shared" si="21"/>
        <v>1</v>
      </c>
      <c r="S200">
        <f t="shared" si="22"/>
        <v>1</v>
      </c>
      <c r="T200">
        <f t="shared" si="23"/>
        <v>41254</v>
      </c>
      <c r="U200" s="10">
        <f t="shared" si="24"/>
        <v>50486</v>
      </c>
      <c r="V200">
        <f t="shared" si="25"/>
        <v>0.4991515974208562</v>
      </c>
      <c r="W200" t="str">
        <f t="shared" si="26"/>
        <v>Wakefield</v>
      </c>
      <c r="X200">
        <f t="shared" si="27"/>
        <v>20662</v>
      </c>
      <c r="Z200">
        <v>1</v>
      </c>
      <c r="AA200" s="6">
        <v>198</v>
      </c>
      <c r="AB200" s="7" t="s">
        <v>2339</v>
      </c>
      <c r="AC200" s="92">
        <v>7</v>
      </c>
      <c r="AD200" s="92" t="s">
        <v>2846</v>
      </c>
      <c r="AE200" s="93">
        <v>2</v>
      </c>
      <c r="AF200" s="93">
        <v>2</v>
      </c>
      <c r="AG200" s="94" t="s">
        <v>1526</v>
      </c>
      <c r="AH200" s="95">
        <v>1938</v>
      </c>
      <c r="AI200" s="95" t="s">
        <v>1527</v>
      </c>
      <c r="AJ200" s="95" t="s">
        <v>385</v>
      </c>
      <c r="AK200" s="95" t="s">
        <v>1528</v>
      </c>
      <c r="AL200" s="95"/>
      <c r="AM200" s="95" t="s">
        <v>57</v>
      </c>
      <c r="AN200" s="95">
        <v>1987</v>
      </c>
    </row>
    <row r="201" spans="1:40" ht="12.75">
      <c r="A201" s="6">
        <v>199</v>
      </c>
      <c r="B201" s="7" t="s">
        <v>2340</v>
      </c>
      <c r="C201">
        <v>27</v>
      </c>
      <c r="D201" s="6">
        <v>199</v>
      </c>
      <c r="E201" s="7" t="s">
        <v>2340</v>
      </c>
      <c r="F201" s="10">
        <v>16474</v>
      </c>
      <c r="G201" s="10">
        <v>24774</v>
      </c>
      <c r="H201" s="10">
        <v>6044</v>
      </c>
      <c r="I201" s="10">
        <v>0</v>
      </c>
      <c r="J201" s="10">
        <v>1652</v>
      </c>
      <c r="K201" s="10">
        <v>66560</v>
      </c>
      <c r="L201" s="11">
        <v>13297</v>
      </c>
      <c r="M201" s="11">
        <v>19454</v>
      </c>
      <c r="N201" s="11">
        <v>6425</v>
      </c>
      <c r="O201" s="12">
        <v>0</v>
      </c>
      <c r="P201" s="12">
        <v>1403</v>
      </c>
      <c r="Q201" s="11">
        <v>67763</v>
      </c>
      <c r="R201">
        <f t="shared" si="21"/>
        <v>1</v>
      </c>
      <c r="S201">
        <f t="shared" si="22"/>
        <v>1</v>
      </c>
      <c r="T201">
        <f t="shared" si="23"/>
        <v>40579</v>
      </c>
      <c r="U201" s="10">
        <f t="shared" si="24"/>
        <v>48944</v>
      </c>
      <c r="V201">
        <f t="shared" si="25"/>
        <v>0.4794105325414623</v>
      </c>
      <c r="W201" t="str">
        <f t="shared" si="26"/>
        <v>Bedford</v>
      </c>
      <c r="X201">
        <f t="shared" si="27"/>
        <v>21125</v>
      </c>
      <c r="Z201">
        <v>0</v>
      </c>
      <c r="AA201" s="6">
        <v>199</v>
      </c>
      <c r="AB201" s="7" t="s">
        <v>2340</v>
      </c>
      <c r="AC201" s="92">
        <v>8</v>
      </c>
      <c r="AD201" s="92" t="s">
        <v>1529</v>
      </c>
      <c r="AE201" s="93">
        <v>2</v>
      </c>
      <c r="AF201" s="93">
        <v>2</v>
      </c>
      <c r="AG201" s="94" t="s">
        <v>1530</v>
      </c>
      <c r="AH201" s="95">
        <v>1951</v>
      </c>
      <c r="AI201" s="95" t="s">
        <v>1531</v>
      </c>
      <c r="AJ201" s="95" t="s">
        <v>346</v>
      </c>
      <c r="AK201" s="95" t="s">
        <v>1532</v>
      </c>
      <c r="AL201" s="95"/>
      <c r="AM201" s="95" t="s">
        <v>1533</v>
      </c>
      <c r="AN201" s="95">
        <v>1997</v>
      </c>
    </row>
    <row r="202" spans="1:40" ht="12.75">
      <c r="A202" s="6">
        <v>200</v>
      </c>
      <c r="B202" s="7" t="s">
        <v>2341</v>
      </c>
      <c r="C202">
        <v>27</v>
      </c>
      <c r="D202" s="6">
        <v>200</v>
      </c>
      <c r="E202" s="7" t="s">
        <v>2341</v>
      </c>
      <c r="F202" s="10">
        <v>16234</v>
      </c>
      <c r="G202" s="10">
        <v>25860</v>
      </c>
      <c r="H202" s="10">
        <v>4299</v>
      </c>
      <c r="I202" s="10">
        <v>0</v>
      </c>
      <c r="J202" s="10">
        <v>939</v>
      </c>
      <c r="K202" s="10">
        <v>64618</v>
      </c>
      <c r="L202" s="11">
        <v>12210</v>
      </c>
      <c r="M202" s="11">
        <v>22187</v>
      </c>
      <c r="N202" s="11">
        <v>3795</v>
      </c>
      <c r="O202" s="12">
        <v>0</v>
      </c>
      <c r="P202" s="12">
        <v>934</v>
      </c>
      <c r="Q202" s="11">
        <v>65998</v>
      </c>
      <c r="R202">
        <f t="shared" si="21"/>
        <v>1</v>
      </c>
      <c r="S202">
        <f t="shared" si="22"/>
        <v>1</v>
      </c>
      <c r="T202">
        <f t="shared" si="23"/>
        <v>39126</v>
      </c>
      <c r="U202" s="10">
        <f t="shared" si="24"/>
        <v>47332</v>
      </c>
      <c r="V202">
        <f t="shared" si="25"/>
        <v>0.5670653785206767</v>
      </c>
      <c r="W202" t="str">
        <f t="shared" si="26"/>
        <v>Luton North</v>
      </c>
      <c r="X202">
        <f t="shared" si="27"/>
        <v>16939</v>
      </c>
      <c r="Z202">
        <v>0</v>
      </c>
      <c r="AA202" s="6">
        <v>200</v>
      </c>
      <c r="AB202" s="7" t="s">
        <v>2341</v>
      </c>
      <c r="AC202" s="92">
        <v>8</v>
      </c>
      <c r="AD202" s="92" t="s">
        <v>1529</v>
      </c>
      <c r="AE202" s="93">
        <v>2</v>
      </c>
      <c r="AF202" s="93">
        <v>2</v>
      </c>
      <c r="AG202" s="94" t="s">
        <v>1534</v>
      </c>
      <c r="AH202" s="95">
        <v>1941</v>
      </c>
      <c r="AI202" s="95" t="s">
        <v>1535</v>
      </c>
      <c r="AJ202" s="95" t="s">
        <v>346</v>
      </c>
      <c r="AK202" s="95" t="s">
        <v>32</v>
      </c>
      <c r="AL202" s="95"/>
      <c r="AM202" s="95" t="s">
        <v>1669</v>
      </c>
      <c r="AN202" s="95">
        <v>1997</v>
      </c>
    </row>
    <row r="203" spans="1:40" ht="12.75">
      <c r="A203" s="6">
        <v>201</v>
      </c>
      <c r="B203" s="7" t="s">
        <v>2342</v>
      </c>
      <c r="C203">
        <v>27</v>
      </c>
      <c r="D203" s="6">
        <v>201</v>
      </c>
      <c r="E203" s="7" t="s">
        <v>2342</v>
      </c>
      <c r="F203" s="10">
        <v>15109</v>
      </c>
      <c r="G203" s="10">
        <v>26428</v>
      </c>
      <c r="H203" s="10">
        <v>4610</v>
      </c>
      <c r="I203" s="10">
        <v>0</v>
      </c>
      <c r="J203" s="10">
        <v>2037</v>
      </c>
      <c r="K203" s="10">
        <v>68395</v>
      </c>
      <c r="L203" s="11">
        <v>11586</v>
      </c>
      <c r="M203" s="11">
        <v>21719</v>
      </c>
      <c r="N203" s="11">
        <v>4292</v>
      </c>
      <c r="O203" s="12">
        <v>0</v>
      </c>
      <c r="P203" s="12">
        <v>1754</v>
      </c>
      <c r="Q203" s="11">
        <v>68985</v>
      </c>
      <c r="R203">
        <f t="shared" si="21"/>
        <v>1</v>
      </c>
      <c r="S203">
        <f t="shared" si="22"/>
        <v>1</v>
      </c>
      <c r="T203">
        <f t="shared" si="23"/>
        <v>39351</v>
      </c>
      <c r="U203" s="10">
        <f t="shared" si="24"/>
        <v>48184</v>
      </c>
      <c r="V203">
        <f t="shared" si="25"/>
        <v>0.551930065309649</v>
      </c>
      <c r="W203" t="str">
        <f t="shared" si="26"/>
        <v>Luton South</v>
      </c>
      <c r="X203">
        <f t="shared" si="27"/>
        <v>17632</v>
      </c>
      <c r="Z203">
        <v>0</v>
      </c>
      <c r="AA203" s="6">
        <v>201</v>
      </c>
      <c r="AB203" s="7" t="s">
        <v>2342</v>
      </c>
      <c r="AC203" s="92">
        <v>8</v>
      </c>
      <c r="AD203" s="92" t="s">
        <v>1529</v>
      </c>
      <c r="AE203" s="93">
        <v>2</v>
      </c>
      <c r="AF203" s="93">
        <v>2</v>
      </c>
      <c r="AG203" s="94" t="s">
        <v>2951</v>
      </c>
      <c r="AH203" s="95">
        <v>1955</v>
      </c>
      <c r="AI203" s="95" t="s">
        <v>2952</v>
      </c>
      <c r="AJ203" s="95" t="s">
        <v>346</v>
      </c>
      <c r="AK203" s="95" t="s">
        <v>6</v>
      </c>
      <c r="AL203" s="95"/>
      <c r="AM203" s="95" t="s">
        <v>2953</v>
      </c>
      <c r="AN203" s="95">
        <v>1997</v>
      </c>
    </row>
    <row r="204" spans="1:40" ht="12.75">
      <c r="A204" s="6">
        <v>202</v>
      </c>
      <c r="B204" s="7" t="s">
        <v>2343</v>
      </c>
      <c r="C204">
        <v>27</v>
      </c>
      <c r="D204" s="6">
        <v>202</v>
      </c>
      <c r="E204" s="7" t="s">
        <v>2343</v>
      </c>
      <c r="F204" s="10">
        <v>24176</v>
      </c>
      <c r="G204" s="10">
        <v>17086</v>
      </c>
      <c r="H204" s="10">
        <v>8823</v>
      </c>
      <c r="I204" s="10">
        <v>0</v>
      </c>
      <c r="J204" s="10">
        <v>2431</v>
      </c>
      <c r="K204" s="10">
        <v>66979</v>
      </c>
      <c r="L204" s="11">
        <v>22109</v>
      </c>
      <c r="M204" s="11">
        <v>14043</v>
      </c>
      <c r="N204" s="11">
        <v>9205</v>
      </c>
      <c r="O204" s="12">
        <v>0</v>
      </c>
      <c r="P204" s="12">
        <v>1281</v>
      </c>
      <c r="Q204" s="11">
        <v>70594</v>
      </c>
      <c r="R204">
        <f t="shared" si="21"/>
        <v>0</v>
      </c>
      <c r="S204">
        <f t="shared" si="22"/>
        <v>0</v>
      </c>
      <c r="T204">
        <f t="shared" si="23"/>
        <v>46638</v>
      </c>
      <c r="U204" s="10">
        <f t="shared" si="24"/>
        <v>52516</v>
      </c>
      <c r="V204">
        <f t="shared" si="25"/>
        <v>0.30110639392769845</v>
      </c>
      <c r="W204" t="str">
        <f t="shared" si="26"/>
        <v>Mid Bedfordshire</v>
      </c>
      <c r="X204">
        <f t="shared" si="27"/>
        <v>24529</v>
      </c>
      <c r="Z204">
        <v>0</v>
      </c>
      <c r="AA204" s="6">
        <v>202</v>
      </c>
      <c r="AB204" s="7" t="s">
        <v>2343</v>
      </c>
      <c r="AC204" s="92">
        <v>8</v>
      </c>
      <c r="AD204" s="92" t="s">
        <v>1529</v>
      </c>
      <c r="AE204" s="93">
        <v>1</v>
      </c>
      <c r="AF204" s="93">
        <v>1</v>
      </c>
      <c r="AG204" s="94" t="s">
        <v>2954</v>
      </c>
      <c r="AH204" s="95">
        <v>1948</v>
      </c>
      <c r="AI204" s="95" t="s">
        <v>2955</v>
      </c>
      <c r="AJ204" s="95" t="s">
        <v>346</v>
      </c>
      <c r="AK204" s="95" t="s">
        <v>2956</v>
      </c>
      <c r="AL204" s="95"/>
      <c r="AM204" s="95" t="s">
        <v>2957</v>
      </c>
      <c r="AN204" s="95">
        <v>1997</v>
      </c>
    </row>
    <row r="205" spans="1:40" ht="12.75">
      <c r="A205" s="6">
        <v>203</v>
      </c>
      <c r="B205" s="7" t="s">
        <v>2344</v>
      </c>
      <c r="C205">
        <v>27</v>
      </c>
      <c r="D205" s="6">
        <v>203</v>
      </c>
      <c r="E205" s="7" t="s">
        <v>2344</v>
      </c>
      <c r="F205" s="10">
        <v>22311</v>
      </c>
      <c r="G205" s="10">
        <v>16428</v>
      </c>
      <c r="H205" s="10">
        <v>7179</v>
      </c>
      <c r="I205" s="10">
        <v>0</v>
      </c>
      <c r="J205" s="10">
        <v>4470</v>
      </c>
      <c r="K205" s="10">
        <v>64743</v>
      </c>
      <c r="L205" s="11">
        <v>22586</v>
      </c>
      <c r="M205" s="11">
        <v>14009</v>
      </c>
      <c r="N205" s="11">
        <v>7409</v>
      </c>
      <c r="O205" s="12">
        <v>0</v>
      </c>
      <c r="P205" s="12">
        <v>1242</v>
      </c>
      <c r="Q205" s="11">
        <v>69451</v>
      </c>
      <c r="R205">
        <f t="shared" si="21"/>
        <v>0</v>
      </c>
      <c r="S205">
        <f t="shared" si="22"/>
        <v>0</v>
      </c>
      <c r="T205">
        <f t="shared" si="23"/>
        <v>45246</v>
      </c>
      <c r="U205" s="10">
        <f t="shared" si="24"/>
        <v>50388</v>
      </c>
      <c r="V205">
        <f t="shared" si="25"/>
        <v>0.30961852981479027</v>
      </c>
      <c r="W205" t="str">
        <f t="shared" si="26"/>
        <v>North East Bedfordshire</v>
      </c>
      <c r="X205">
        <f t="shared" si="27"/>
        <v>22660</v>
      </c>
      <c r="Z205">
        <v>0</v>
      </c>
      <c r="AA205" s="6">
        <v>203</v>
      </c>
      <c r="AB205" s="7" t="s">
        <v>2344</v>
      </c>
      <c r="AC205" s="92">
        <v>8</v>
      </c>
      <c r="AD205" s="92" t="s">
        <v>1529</v>
      </c>
      <c r="AE205" s="93">
        <v>1</v>
      </c>
      <c r="AF205" s="93">
        <v>1</v>
      </c>
      <c r="AG205" s="94" t="s">
        <v>2958</v>
      </c>
      <c r="AH205" s="95" t="s">
        <v>2959</v>
      </c>
      <c r="AI205" s="95" t="s">
        <v>1667</v>
      </c>
      <c r="AJ205" s="95" t="s">
        <v>346</v>
      </c>
      <c r="AK205" s="95" t="s">
        <v>52</v>
      </c>
      <c r="AL205" s="95"/>
      <c r="AM205" s="95" t="s">
        <v>396</v>
      </c>
      <c r="AN205" s="95">
        <v>2001</v>
      </c>
    </row>
    <row r="206" spans="1:40" ht="12.75">
      <c r="A206" s="6">
        <v>204</v>
      </c>
      <c r="B206" s="7" t="s">
        <v>2345</v>
      </c>
      <c r="C206">
        <v>27</v>
      </c>
      <c r="D206" s="6">
        <v>204</v>
      </c>
      <c r="E206" s="7" t="s">
        <v>2345</v>
      </c>
      <c r="F206" s="10">
        <v>21534</v>
      </c>
      <c r="G206" s="10">
        <v>21402</v>
      </c>
      <c r="H206" s="10">
        <v>7559</v>
      </c>
      <c r="I206" s="10">
        <v>0</v>
      </c>
      <c r="J206" s="10">
        <v>2369</v>
      </c>
      <c r="K206" s="10">
        <v>69781</v>
      </c>
      <c r="L206" s="11">
        <v>18477</v>
      </c>
      <c r="M206" s="11">
        <v>17701</v>
      </c>
      <c r="N206" s="11">
        <v>6473</v>
      </c>
      <c r="O206" s="12">
        <v>0</v>
      </c>
      <c r="P206" s="12">
        <v>1203</v>
      </c>
      <c r="Q206" s="11">
        <v>72126</v>
      </c>
      <c r="R206">
        <f t="shared" si="21"/>
        <v>0</v>
      </c>
      <c r="S206">
        <f t="shared" si="22"/>
        <v>0</v>
      </c>
      <c r="T206">
        <f t="shared" si="23"/>
        <v>43854</v>
      </c>
      <c r="U206" s="10">
        <f t="shared" si="24"/>
        <v>52864</v>
      </c>
      <c r="V206">
        <f t="shared" si="25"/>
        <v>0.4036347881607151</v>
      </c>
      <c r="W206" t="str">
        <f t="shared" si="26"/>
        <v>South West Bedfordshire </v>
      </c>
      <c r="X206">
        <f t="shared" si="27"/>
        <v>25377</v>
      </c>
      <c r="Z206">
        <v>0</v>
      </c>
      <c r="AA206" s="6">
        <v>204</v>
      </c>
      <c r="AB206" s="7" t="s">
        <v>2345</v>
      </c>
      <c r="AC206" s="92">
        <v>8</v>
      </c>
      <c r="AD206" s="92" t="s">
        <v>1529</v>
      </c>
      <c r="AE206" s="93">
        <v>1</v>
      </c>
      <c r="AF206" s="93">
        <v>1</v>
      </c>
      <c r="AG206" s="94" t="s">
        <v>2960</v>
      </c>
      <c r="AH206" s="95" t="s">
        <v>2961</v>
      </c>
      <c r="AI206" s="95"/>
      <c r="AJ206" s="95" t="s">
        <v>387</v>
      </c>
      <c r="AK206" s="95" t="s">
        <v>347</v>
      </c>
      <c r="AL206" s="95" t="s">
        <v>2962</v>
      </c>
      <c r="AM206" s="95" t="s">
        <v>2963</v>
      </c>
      <c r="AN206" s="95">
        <v>2001</v>
      </c>
    </row>
    <row r="207" spans="1:40" ht="12.75">
      <c r="A207" s="6">
        <v>205</v>
      </c>
      <c r="B207" s="7" t="s">
        <v>2346</v>
      </c>
      <c r="C207">
        <v>28</v>
      </c>
      <c r="D207" s="6">
        <v>205</v>
      </c>
      <c r="E207" s="7" t="s">
        <v>2346</v>
      </c>
      <c r="F207" s="10">
        <v>27983</v>
      </c>
      <c r="G207" s="10">
        <v>17596</v>
      </c>
      <c r="H207" s="10">
        <v>9122</v>
      </c>
      <c r="I207" s="10">
        <v>0</v>
      </c>
      <c r="J207" s="10">
        <v>4390</v>
      </c>
      <c r="K207" s="10">
        <v>79292</v>
      </c>
      <c r="L207" s="11">
        <v>22962</v>
      </c>
      <c r="M207" s="11">
        <v>16249</v>
      </c>
      <c r="N207" s="11">
        <v>8424</v>
      </c>
      <c r="O207" s="12">
        <v>0</v>
      </c>
      <c r="P207" s="12">
        <v>1590</v>
      </c>
      <c r="Q207" s="11">
        <v>81118</v>
      </c>
      <c r="R207">
        <f t="shared" si="21"/>
        <v>0</v>
      </c>
      <c r="S207">
        <f t="shared" si="22"/>
        <v>0</v>
      </c>
      <c r="T207">
        <f t="shared" si="23"/>
        <v>49225</v>
      </c>
      <c r="U207" s="10">
        <f t="shared" si="24"/>
        <v>59091</v>
      </c>
      <c r="V207">
        <f t="shared" si="25"/>
        <v>0.33009649568308785</v>
      </c>
      <c r="W207" t="str">
        <f t="shared" si="26"/>
        <v>Bracknell</v>
      </c>
      <c r="X207">
        <f t="shared" si="27"/>
        <v>26263</v>
      </c>
      <c r="Z207">
        <v>0</v>
      </c>
      <c r="AA207" s="6">
        <v>205</v>
      </c>
      <c r="AB207" s="7" t="s">
        <v>2346</v>
      </c>
      <c r="AC207" s="92">
        <v>9</v>
      </c>
      <c r="AD207" s="92" t="s">
        <v>2964</v>
      </c>
      <c r="AE207" s="93">
        <v>1</v>
      </c>
      <c r="AF207" s="93">
        <v>1</v>
      </c>
      <c r="AG207" s="94" t="s">
        <v>2965</v>
      </c>
      <c r="AH207" s="95">
        <v>1949</v>
      </c>
      <c r="AI207" s="95" t="s">
        <v>2966</v>
      </c>
      <c r="AJ207" s="95" t="s">
        <v>346</v>
      </c>
      <c r="AK207" s="95" t="s">
        <v>386</v>
      </c>
      <c r="AL207" s="95" t="s">
        <v>387</v>
      </c>
      <c r="AM207" s="95" t="s">
        <v>2967</v>
      </c>
      <c r="AN207" s="95">
        <v>1983</v>
      </c>
    </row>
    <row r="208" spans="1:40" ht="12.75">
      <c r="A208" s="6">
        <v>206</v>
      </c>
      <c r="B208" s="7" t="s">
        <v>2347</v>
      </c>
      <c r="C208">
        <v>28</v>
      </c>
      <c r="D208" s="6">
        <v>206</v>
      </c>
      <c r="E208" s="7" t="s">
        <v>2347</v>
      </c>
      <c r="F208" s="10">
        <v>25344</v>
      </c>
      <c r="G208" s="10">
        <v>9205</v>
      </c>
      <c r="H208" s="10">
        <v>13363</v>
      </c>
      <c r="I208" s="10">
        <v>0</v>
      </c>
      <c r="J208" s="10">
        <v>2977</v>
      </c>
      <c r="K208" s="10">
        <v>67302</v>
      </c>
      <c r="L208" s="11">
        <v>19506</v>
      </c>
      <c r="M208" s="11">
        <v>6577</v>
      </c>
      <c r="N208" s="11">
        <v>16222</v>
      </c>
      <c r="O208" s="12">
        <v>0</v>
      </c>
      <c r="P208" s="12">
        <v>1013</v>
      </c>
      <c r="Q208" s="11">
        <v>68130</v>
      </c>
      <c r="R208">
        <f t="shared" si="21"/>
        <v>0</v>
      </c>
      <c r="S208">
        <f t="shared" si="22"/>
        <v>0</v>
      </c>
      <c r="T208">
        <f t="shared" si="23"/>
        <v>43318</v>
      </c>
      <c r="U208" s="10">
        <f t="shared" si="24"/>
        <v>50889</v>
      </c>
      <c r="V208">
        <f t="shared" si="25"/>
        <v>0.15183064776767163</v>
      </c>
      <c r="W208" t="str">
        <f t="shared" si="26"/>
        <v>Maidenhead</v>
      </c>
      <c r="X208">
        <f t="shared" si="27"/>
        <v>23812</v>
      </c>
      <c r="Z208">
        <v>1</v>
      </c>
      <c r="AA208" s="6">
        <v>206</v>
      </c>
      <c r="AB208" s="7" t="s">
        <v>2347</v>
      </c>
      <c r="AC208" s="92">
        <v>9</v>
      </c>
      <c r="AD208" s="92" t="s">
        <v>2964</v>
      </c>
      <c r="AE208" s="93">
        <v>1</v>
      </c>
      <c r="AF208" s="93">
        <v>1</v>
      </c>
      <c r="AG208" s="94" t="s">
        <v>2968</v>
      </c>
      <c r="AH208" s="95">
        <v>1956</v>
      </c>
      <c r="AI208" s="95" t="s">
        <v>2969</v>
      </c>
      <c r="AJ208" s="95" t="s">
        <v>362</v>
      </c>
      <c r="AK208" s="95" t="s">
        <v>2970</v>
      </c>
      <c r="AL208" s="95"/>
      <c r="AM208" s="95" t="s">
        <v>2971</v>
      </c>
      <c r="AN208" s="95">
        <v>1997</v>
      </c>
    </row>
    <row r="209" spans="1:40" ht="12.75">
      <c r="A209" s="6">
        <v>207</v>
      </c>
      <c r="B209" s="7" t="s">
        <v>2348</v>
      </c>
      <c r="C209">
        <v>62</v>
      </c>
      <c r="D209" s="6">
        <v>207</v>
      </c>
      <c r="E209" s="7" t="s">
        <v>2348</v>
      </c>
      <c r="F209" s="10">
        <v>21370</v>
      </c>
      <c r="G209" s="10">
        <v>3107</v>
      </c>
      <c r="H209" s="10">
        <v>29887</v>
      </c>
      <c r="I209" s="10">
        <v>0</v>
      </c>
      <c r="J209" s="10">
        <v>2112</v>
      </c>
      <c r="K209" s="10">
        <v>73680</v>
      </c>
      <c r="L209" s="11">
        <v>22092</v>
      </c>
      <c r="M209" s="11">
        <v>3523</v>
      </c>
      <c r="N209" s="11">
        <v>24507</v>
      </c>
      <c r="O209" s="12">
        <v>0</v>
      </c>
      <c r="P209" s="12">
        <v>685</v>
      </c>
      <c r="Q209" s="11">
        <v>75490</v>
      </c>
      <c r="R209">
        <f t="shared" si="21"/>
        <v>0</v>
      </c>
      <c r="S209">
        <f t="shared" si="22"/>
        <v>0</v>
      </c>
      <c r="T209">
        <f t="shared" si="23"/>
        <v>50807</v>
      </c>
      <c r="U209" s="10">
        <f t="shared" si="24"/>
        <v>56476</v>
      </c>
      <c r="V209">
        <f t="shared" si="25"/>
        <v>0.0693408388607869</v>
      </c>
      <c r="W209" t="str">
        <f t="shared" si="26"/>
        <v>Newbury</v>
      </c>
      <c r="X209">
        <f t="shared" si="27"/>
        <v>26300</v>
      </c>
      <c r="Z209">
        <v>0</v>
      </c>
      <c r="AA209" s="6">
        <v>207</v>
      </c>
      <c r="AB209" s="7" t="s">
        <v>2348</v>
      </c>
      <c r="AC209" s="92">
        <v>9</v>
      </c>
      <c r="AD209" s="92" t="s">
        <v>2964</v>
      </c>
      <c r="AE209" s="93">
        <v>3</v>
      </c>
      <c r="AF209" s="93">
        <v>3</v>
      </c>
      <c r="AG209" s="94" t="s">
        <v>2972</v>
      </c>
      <c r="AH209" s="95">
        <v>1949</v>
      </c>
      <c r="AI209" s="95" t="s">
        <v>1598</v>
      </c>
      <c r="AJ209" s="95" t="s">
        <v>421</v>
      </c>
      <c r="AK209" s="95" t="s">
        <v>2973</v>
      </c>
      <c r="AL209" s="95"/>
      <c r="AM209" s="95" t="s">
        <v>2974</v>
      </c>
      <c r="AN209" s="95">
        <v>1993</v>
      </c>
    </row>
    <row r="210" spans="1:40" ht="12.75">
      <c r="A210" s="6">
        <v>208</v>
      </c>
      <c r="B210" s="7" t="s">
        <v>2349</v>
      </c>
      <c r="C210">
        <v>28</v>
      </c>
      <c r="D210" s="6">
        <v>208</v>
      </c>
      <c r="E210" s="7" t="s">
        <v>2349</v>
      </c>
      <c r="F210" s="10">
        <v>17666</v>
      </c>
      <c r="G210" s="10">
        <v>21461</v>
      </c>
      <c r="H210" s="10">
        <v>9307</v>
      </c>
      <c r="I210" s="10">
        <v>0</v>
      </c>
      <c r="J210" s="10">
        <v>1786</v>
      </c>
      <c r="K210" s="10">
        <v>71586</v>
      </c>
      <c r="L210" s="11">
        <v>13943</v>
      </c>
      <c r="M210" s="11">
        <v>19531</v>
      </c>
      <c r="N210" s="11">
        <v>8078</v>
      </c>
      <c r="O210" s="12">
        <v>0</v>
      </c>
      <c r="P210" s="12">
        <v>2066</v>
      </c>
      <c r="Q210" s="11">
        <v>74637</v>
      </c>
      <c r="R210">
        <f t="shared" si="21"/>
        <v>1</v>
      </c>
      <c r="S210">
        <f t="shared" si="22"/>
        <v>1</v>
      </c>
      <c r="T210">
        <f t="shared" si="23"/>
        <v>43618</v>
      </c>
      <c r="U210" s="10">
        <f t="shared" si="24"/>
        <v>50220</v>
      </c>
      <c r="V210">
        <f t="shared" si="25"/>
        <v>0.4477738548305745</v>
      </c>
      <c r="W210" t="str">
        <f t="shared" si="26"/>
        <v>Reading East</v>
      </c>
      <c r="X210">
        <f t="shared" si="27"/>
        <v>24087</v>
      </c>
      <c r="Z210">
        <v>0</v>
      </c>
      <c r="AA210" s="6">
        <v>208</v>
      </c>
      <c r="AB210" s="7" t="s">
        <v>2349</v>
      </c>
      <c r="AC210" s="92">
        <v>9</v>
      </c>
      <c r="AD210" s="92" t="s">
        <v>2964</v>
      </c>
      <c r="AE210" s="93">
        <v>2</v>
      </c>
      <c r="AF210" s="93">
        <v>2</v>
      </c>
      <c r="AG210" s="94" t="s">
        <v>2975</v>
      </c>
      <c r="AH210" s="95">
        <v>1954</v>
      </c>
      <c r="AI210" s="95" t="s">
        <v>2976</v>
      </c>
      <c r="AJ210" s="95" t="s">
        <v>346</v>
      </c>
      <c r="AK210" s="95" t="s">
        <v>1732</v>
      </c>
      <c r="AL210" s="95"/>
      <c r="AM210" s="95" t="s">
        <v>2977</v>
      </c>
      <c r="AN210" s="95">
        <v>1997</v>
      </c>
    </row>
    <row r="211" spans="1:40" ht="12.75">
      <c r="A211" s="6">
        <v>209</v>
      </c>
      <c r="B211" s="7" t="s">
        <v>2350</v>
      </c>
      <c r="C211">
        <v>28</v>
      </c>
      <c r="D211" s="6">
        <v>209</v>
      </c>
      <c r="E211" s="7" t="s">
        <v>2350</v>
      </c>
      <c r="F211" s="10">
        <v>18844</v>
      </c>
      <c r="G211" s="10">
        <v>21841</v>
      </c>
      <c r="H211" s="10">
        <v>6153</v>
      </c>
      <c r="I211" s="10">
        <v>0</v>
      </c>
      <c r="J211" s="10">
        <v>1551</v>
      </c>
      <c r="K211" s="10">
        <v>69073</v>
      </c>
      <c r="L211" s="11">
        <v>13451</v>
      </c>
      <c r="M211" s="11">
        <v>22300</v>
      </c>
      <c r="N211" s="11">
        <v>5387</v>
      </c>
      <c r="O211" s="12">
        <v>0</v>
      </c>
      <c r="P211" s="12">
        <v>848</v>
      </c>
      <c r="Q211" s="11">
        <v>71688</v>
      </c>
      <c r="R211">
        <f t="shared" si="21"/>
        <v>1</v>
      </c>
      <c r="S211">
        <f t="shared" si="22"/>
        <v>1</v>
      </c>
      <c r="T211">
        <f t="shared" si="23"/>
        <v>41986</v>
      </c>
      <c r="U211" s="10">
        <f t="shared" si="24"/>
        <v>48389</v>
      </c>
      <c r="V211">
        <f t="shared" si="25"/>
        <v>0.5311294240937455</v>
      </c>
      <c r="W211" t="str">
        <f t="shared" si="26"/>
        <v>Reading West</v>
      </c>
      <c r="X211">
        <f t="shared" si="27"/>
        <v>19686</v>
      </c>
      <c r="Z211">
        <v>0</v>
      </c>
      <c r="AA211" s="6">
        <v>209</v>
      </c>
      <c r="AB211" s="7" t="s">
        <v>2350</v>
      </c>
      <c r="AC211" s="92">
        <v>9</v>
      </c>
      <c r="AD211" s="92" t="s">
        <v>2964</v>
      </c>
      <c r="AE211" s="93">
        <v>2</v>
      </c>
      <c r="AF211" s="93">
        <v>2</v>
      </c>
      <c r="AG211" s="94" t="s">
        <v>2978</v>
      </c>
      <c r="AH211" s="95">
        <v>1954</v>
      </c>
      <c r="AI211" s="95" t="s">
        <v>2883</v>
      </c>
      <c r="AJ211" s="95" t="s">
        <v>346</v>
      </c>
      <c r="AK211" s="95" t="s">
        <v>2891</v>
      </c>
      <c r="AL211" s="95"/>
      <c r="AM211" s="95" t="s">
        <v>2979</v>
      </c>
      <c r="AN211" s="95">
        <v>1997</v>
      </c>
    </row>
    <row r="212" spans="1:40" ht="12.75">
      <c r="A212" s="6">
        <v>210</v>
      </c>
      <c r="B212" s="7" t="s">
        <v>2351</v>
      </c>
      <c r="C212">
        <v>28</v>
      </c>
      <c r="D212" s="6">
        <v>210</v>
      </c>
      <c r="E212" s="7" t="s">
        <v>2351</v>
      </c>
      <c r="F212" s="10">
        <v>13958</v>
      </c>
      <c r="G212" s="10">
        <v>27029</v>
      </c>
      <c r="H212" s="10">
        <v>3509</v>
      </c>
      <c r="I212" s="10">
        <v>0</v>
      </c>
      <c r="J212" s="10">
        <v>3236</v>
      </c>
      <c r="K212" s="10">
        <v>70283</v>
      </c>
      <c r="L212" s="11">
        <v>10210</v>
      </c>
      <c r="M212" s="11">
        <v>22718</v>
      </c>
      <c r="N212" s="11">
        <v>4109</v>
      </c>
      <c r="O212" s="12">
        <v>0</v>
      </c>
      <c r="P212" s="12">
        <v>1961</v>
      </c>
      <c r="Q212" s="11">
        <v>72429</v>
      </c>
      <c r="R212">
        <f t="shared" si="21"/>
        <v>1</v>
      </c>
      <c r="S212">
        <f t="shared" si="22"/>
        <v>1</v>
      </c>
      <c r="T212">
        <f t="shared" si="23"/>
        <v>38998</v>
      </c>
      <c r="U212" s="10">
        <f t="shared" si="24"/>
        <v>47732</v>
      </c>
      <c r="V212">
        <f t="shared" si="25"/>
        <v>0.5825426944971537</v>
      </c>
      <c r="W212" t="str">
        <f t="shared" si="26"/>
        <v>Slough</v>
      </c>
      <c r="X212">
        <f t="shared" si="27"/>
        <v>16280</v>
      </c>
      <c r="Z212">
        <v>0</v>
      </c>
      <c r="AA212" s="6">
        <v>210</v>
      </c>
      <c r="AB212" s="7" t="s">
        <v>2351</v>
      </c>
      <c r="AC212" s="92">
        <v>9</v>
      </c>
      <c r="AD212" s="92" t="s">
        <v>2964</v>
      </c>
      <c r="AE212" s="93">
        <v>2</v>
      </c>
      <c r="AF212" s="93">
        <v>2</v>
      </c>
      <c r="AG212" s="94" t="s">
        <v>2980</v>
      </c>
      <c r="AH212" s="95">
        <v>1953</v>
      </c>
      <c r="AI212" s="95" t="s">
        <v>2981</v>
      </c>
      <c r="AJ212" s="95" t="s">
        <v>346</v>
      </c>
      <c r="AK212" s="95" t="s">
        <v>2982</v>
      </c>
      <c r="AL212" s="95"/>
      <c r="AM212" s="95" t="s">
        <v>2983</v>
      </c>
      <c r="AN212" s="95">
        <v>1997</v>
      </c>
    </row>
    <row r="213" spans="1:40" ht="12.75">
      <c r="A213" s="6">
        <v>211</v>
      </c>
      <c r="B213" s="7" t="s">
        <v>2352</v>
      </c>
      <c r="C213">
        <v>28</v>
      </c>
      <c r="D213" s="6">
        <v>211</v>
      </c>
      <c r="E213" s="7" t="s">
        <v>2352</v>
      </c>
      <c r="F213" s="10">
        <v>24476</v>
      </c>
      <c r="G213" s="10">
        <v>9287</v>
      </c>
      <c r="H213" s="10">
        <v>14559</v>
      </c>
      <c r="I213" s="10">
        <v>0</v>
      </c>
      <c r="J213" s="10">
        <v>2459</v>
      </c>
      <c r="K213" s="10">
        <v>69132</v>
      </c>
      <c r="L213" s="11">
        <v>19900</v>
      </c>
      <c r="M213" s="11">
        <v>10137</v>
      </c>
      <c r="N213" s="11">
        <v>11011</v>
      </c>
      <c r="O213" s="12">
        <v>0</v>
      </c>
      <c r="P213" s="12">
        <v>1062</v>
      </c>
      <c r="Q213" s="11">
        <v>69136</v>
      </c>
      <c r="R213">
        <f t="shared" si="21"/>
        <v>0</v>
      </c>
      <c r="S213">
        <f t="shared" si="22"/>
        <v>0</v>
      </c>
      <c r="T213">
        <f t="shared" si="23"/>
        <v>42110</v>
      </c>
      <c r="U213" s="10">
        <f t="shared" si="24"/>
        <v>50781</v>
      </c>
      <c r="V213">
        <f t="shared" si="25"/>
        <v>0.2407266682498219</v>
      </c>
      <c r="W213" t="str">
        <f t="shared" si="26"/>
        <v>Windsor</v>
      </c>
      <c r="X213">
        <f t="shared" si="27"/>
        <v>22210</v>
      </c>
      <c r="Z213">
        <v>0</v>
      </c>
      <c r="AA213" s="6">
        <v>211</v>
      </c>
      <c r="AB213" s="7" t="s">
        <v>2352</v>
      </c>
      <c r="AC213" s="92">
        <v>9</v>
      </c>
      <c r="AD213" s="92" t="s">
        <v>2964</v>
      </c>
      <c r="AE213" s="93">
        <v>1</v>
      </c>
      <c r="AF213" s="93">
        <v>1</v>
      </c>
      <c r="AG213" s="94" t="s">
        <v>2984</v>
      </c>
      <c r="AH213" s="95">
        <v>1952</v>
      </c>
      <c r="AI213" s="95" t="s">
        <v>1663</v>
      </c>
      <c r="AJ213" s="95" t="s">
        <v>346</v>
      </c>
      <c r="AK213" s="95" t="s">
        <v>2985</v>
      </c>
      <c r="AL213" s="95"/>
      <c r="AM213" s="95" t="s">
        <v>2986</v>
      </c>
      <c r="AN213" s="95">
        <v>1992</v>
      </c>
    </row>
    <row r="214" spans="1:40" ht="12.75">
      <c r="A214" s="6">
        <v>212</v>
      </c>
      <c r="B214" s="7" t="s">
        <v>2353</v>
      </c>
      <c r="C214">
        <v>28</v>
      </c>
      <c r="D214" s="6">
        <v>212</v>
      </c>
      <c r="E214" s="7" t="s">
        <v>2353</v>
      </c>
      <c r="F214" s="10">
        <v>25086</v>
      </c>
      <c r="G214" s="10">
        <v>8424</v>
      </c>
      <c r="H214" s="10">
        <v>15721</v>
      </c>
      <c r="I214" s="10">
        <v>0</v>
      </c>
      <c r="J214" s="10">
        <v>877</v>
      </c>
      <c r="K214" s="10">
        <v>66161</v>
      </c>
      <c r="L214" s="11">
        <v>20216</v>
      </c>
      <c r="M214" s="11">
        <v>7633</v>
      </c>
      <c r="N214" s="11">
        <v>14222</v>
      </c>
      <c r="O214" s="12">
        <v>0</v>
      </c>
      <c r="P214" s="12">
        <v>1777</v>
      </c>
      <c r="Q214" s="11">
        <v>68430</v>
      </c>
      <c r="R214">
        <f t="shared" si="21"/>
        <v>0</v>
      </c>
      <c r="S214">
        <f t="shared" si="22"/>
        <v>0</v>
      </c>
      <c r="T214">
        <f t="shared" si="23"/>
        <v>43848</v>
      </c>
      <c r="U214" s="10">
        <f t="shared" si="24"/>
        <v>50108</v>
      </c>
      <c r="V214">
        <f t="shared" si="25"/>
        <v>0.17407863528553183</v>
      </c>
      <c r="W214" t="str">
        <f t="shared" si="26"/>
        <v>Wokingham</v>
      </c>
      <c r="X214">
        <f t="shared" si="27"/>
        <v>23632</v>
      </c>
      <c r="Z214">
        <v>0</v>
      </c>
      <c r="AA214" s="6">
        <v>212</v>
      </c>
      <c r="AB214" s="7" t="s">
        <v>2353</v>
      </c>
      <c r="AC214" s="92">
        <v>9</v>
      </c>
      <c r="AD214" s="92" t="s">
        <v>2964</v>
      </c>
      <c r="AE214" s="93">
        <v>1</v>
      </c>
      <c r="AF214" s="93">
        <v>1</v>
      </c>
      <c r="AG214" s="94" t="s">
        <v>2987</v>
      </c>
      <c r="AH214" s="95">
        <v>1951</v>
      </c>
      <c r="AI214" s="95" t="s">
        <v>2988</v>
      </c>
      <c r="AJ214" s="95" t="s">
        <v>346</v>
      </c>
      <c r="AK214" s="95" t="s">
        <v>2989</v>
      </c>
      <c r="AL214" s="95" t="s">
        <v>1617</v>
      </c>
      <c r="AM214" s="95" t="s">
        <v>2088</v>
      </c>
      <c r="AN214" s="95">
        <v>1987</v>
      </c>
    </row>
    <row r="215" spans="1:40" ht="12.75">
      <c r="A215" s="6">
        <v>213</v>
      </c>
      <c r="B215" s="7" t="s">
        <v>2354</v>
      </c>
      <c r="C215">
        <v>29</v>
      </c>
      <c r="D215" s="6">
        <v>213</v>
      </c>
      <c r="E215" s="7" t="s">
        <v>2354</v>
      </c>
      <c r="F215" s="10">
        <v>11259</v>
      </c>
      <c r="G215" s="10">
        <v>27418</v>
      </c>
      <c r="H215" s="10">
        <v>7121</v>
      </c>
      <c r="I215" s="10">
        <v>0</v>
      </c>
      <c r="J215" s="10">
        <v>2403</v>
      </c>
      <c r="K215" s="10">
        <v>68990</v>
      </c>
      <c r="L215" s="11">
        <v>8788</v>
      </c>
      <c r="M215" s="11">
        <v>22180</v>
      </c>
      <c r="N215" s="11">
        <v>6915</v>
      </c>
      <c r="O215" s="12">
        <v>0</v>
      </c>
      <c r="P215" s="12">
        <v>2451</v>
      </c>
      <c r="Q215" s="11">
        <v>70279</v>
      </c>
      <c r="R215">
        <f t="shared" si="21"/>
        <v>1</v>
      </c>
      <c r="S215">
        <f t="shared" si="22"/>
        <v>1</v>
      </c>
      <c r="T215">
        <f t="shared" si="23"/>
        <v>40334</v>
      </c>
      <c r="U215" s="10">
        <f t="shared" si="24"/>
        <v>48201</v>
      </c>
      <c r="V215">
        <f t="shared" si="25"/>
        <v>0.5499082659790747</v>
      </c>
      <c r="W215" t="str">
        <f t="shared" si="26"/>
        <v>Bristol East</v>
      </c>
      <c r="X215">
        <f t="shared" si="27"/>
        <v>18154</v>
      </c>
      <c r="Z215">
        <v>0</v>
      </c>
      <c r="AA215" s="6">
        <v>213</v>
      </c>
      <c r="AB215" s="7" t="s">
        <v>2354</v>
      </c>
      <c r="AC215" s="92">
        <v>10</v>
      </c>
      <c r="AD215" s="92" t="s">
        <v>1722</v>
      </c>
      <c r="AE215" s="93">
        <v>2</v>
      </c>
      <c r="AF215" s="93">
        <v>2</v>
      </c>
      <c r="AG215" s="94" t="s">
        <v>2990</v>
      </c>
      <c r="AH215" s="95">
        <v>1942</v>
      </c>
      <c r="AI215" s="95" t="s">
        <v>2991</v>
      </c>
      <c r="AJ215" s="95" t="s">
        <v>346</v>
      </c>
      <c r="AK215" s="95" t="s">
        <v>2992</v>
      </c>
      <c r="AL215" s="95" t="s">
        <v>381</v>
      </c>
      <c r="AM215" s="95" t="s">
        <v>2130</v>
      </c>
      <c r="AN215" s="95">
        <v>1992</v>
      </c>
    </row>
    <row r="216" spans="1:40" ht="12.75">
      <c r="A216" s="6">
        <v>214</v>
      </c>
      <c r="B216" s="7" t="s">
        <v>2355</v>
      </c>
      <c r="C216">
        <v>29</v>
      </c>
      <c r="D216" s="6">
        <v>214</v>
      </c>
      <c r="E216" s="7" t="s">
        <v>2355</v>
      </c>
      <c r="F216" s="10">
        <v>16193</v>
      </c>
      <c r="G216" s="10">
        <v>27575</v>
      </c>
      <c r="H216" s="10">
        <v>7263</v>
      </c>
      <c r="I216" s="10">
        <v>0</v>
      </c>
      <c r="J216" s="10">
        <v>4214</v>
      </c>
      <c r="K216" s="10">
        <v>75009</v>
      </c>
      <c r="L216" s="11">
        <v>13349</v>
      </c>
      <c r="M216" s="11">
        <v>24436</v>
      </c>
      <c r="N216" s="11">
        <v>7387</v>
      </c>
      <c r="O216" s="12">
        <v>0</v>
      </c>
      <c r="P216" s="12">
        <v>1520</v>
      </c>
      <c r="Q216" s="11">
        <v>76756</v>
      </c>
      <c r="R216">
        <f t="shared" si="21"/>
        <v>1</v>
      </c>
      <c r="S216">
        <f t="shared" si="22"/>
        <v>1</v>
      </c>
      <c r="T216">
        <f t="shared" si="23"/>
        <v>46692</v>
      </c>
      <c r="U216" s="10">
        <f t="shared" si="24"/>
        <v>55245</v>
      </c>
      <c r="V216">
        <f t="shared" si="25"/>
        <v>0.5233444701447786</v>
      </c>
      <c r="W216" t="str">
        <f t="shared" si="26"/>
        <v>Bristol North West</v>
      </c>
      <c r="X216">
        <f t="shared" si="27"/>
        <v>22256</v>
      </c>
      <c r="Z216">
        <v>0</v>
      </c>
      <c r="AA216" s="6">
        <v>214</v>
      </c>
      <c r="AB216" s="7" t="s">
        <v>2355</v>
      </c>
      <c r="AC216" s="92">
        <v>10</v>
      </c>
      <c r="AD216" s="92" t="s">
        <v>1722</v>
      </c>
      <c r="AE216" s="93">
        <v>2</v>
      </c>
      <c r="AF216" s="93">
        <v>2</v>
      </c>
      <c r="AG216" s="94" t="s">
        <v>2993</v>
      </c>
      <c r="AH216" s="95">
        <v>1941</v>
      </c>
      <c r="AI216" s="95" t="s">
        <v>2994</v>
      </c>
      <c r="AJ216" s="95" t="s">
        <v>346</v>
      </c>
      <c r="AK216" s="95" t="s">
        <v>2995</v>
      </c>
      <c r="AL216" s="95" t="s">
        <v>2996</v>
      </c>
      <c r="AM216" s="95" t="s">
        <v>2997</v>
      </c>
      <c r="AN216" s="95">
        <v>1997</v>
      </c>
    </row>
    <row r="217" spans="1:40" ht="12.75">
      <c r="A217" s="6">
        <v>215</v>
      </c>
      <c r="B217" s="7" t="s">
        <v>2356</v>
      </c>
      <c r="C217">
        <v>29</v>
      </c>
      <c r="D217" s="6">
        <v>215</v>
      </c>
      <c r="E217" s="7" t="s">
        <v>2356</v>
      </c>
      <c r="F217" s="10">
        <v>10562</v>
      </c>
      <c r="G217" s="10">
        <v>29890</v>
      </c>
      <c r="H217" s="10">
        <v>6691</v>
      </c>
      <c r="I217" s="10">
        <v>0</v>
      </c>
      <c r="J217" s="10">
        <v>2716</v>
      </c>
      <c r="K217" s="10">
        <v>72393</v>
      </c>
      <c r="L217" s="11">
        <v>9118</v>
      </c>
      <c r="M217" s="11">
        <v>23299</v>
      </c>
      <c r="N217" s="11">
        <v>6078</v>
      </c>
      <c r="O217" s="12">
        <v>0</v>
      </c>
      <c r="P217" s="12">
        <v>2475</v>
      </c>
      <c r="Q217" s="11">
        <v>72490</v>
      </c>
      <c r="R217">
        <f t="shared" si="21"/>
        <v>1</v>
      </c>
      <c r="S217">
        <f t="shared" si="22"/>
        <v>1</v>
      </c>
      <c r="T217">
        <f t="shared" si="23"/>
        <v>40970</v>
      </c>
      <c r="U217" s="10">
        <f t="shared" si="24"/>
        <v>49859</v>
      </c>
      <c r="V217">
        <f t="shared" si="25"/>
        <v>0.5686844032218696</v>
      </c>
      <c r="W217" t="str">
        <f t="shared" si="26"/>
        <v>Bristol South</v>
      </c>
      <c r="X217">
        <f t="shared" si="27"/>
        <v>17671</v>
      </c>
      <c r="Z217">
        <v>1</v>
      </c>
      <c r="AA217" s="6">
        <v>215</v>
      </c>
      <c r="AB217" s="7" t="s">
        <v>2356</v>
      </c>
      <c r="AC217" s="92">
        <v>10</v>
      </c>
      <c r="AD217" s="92" t="s">
        <v>1722</v>
      </c>
      <c r="AE217" s="93">
        <v>2</v>
      </c>
      <c r="AF217" s="93">
        <v>2</v>
      </c>
      <c r="AG217" s="94" t="s">
        <v>2998</v>
      </c>
      <c r="AH217" s="95">
        <v>1954</v>
      </c>
      <c r="AI217" s="95" t="s">
        <v>2999</v>
      </c>
      <c r="AJ217" s="95" t="s">
        <v>362</v>
      </c>
      <c r="AK217" s="95" t="s">
        <v>1722</v>
      </c>
      <c r="AL217" s="95" t="s">
        <v>3000</v>
      </c>
      <c r="AM217" s="95" t="s">
        <v>3001</v>
      </c>
      <c r="AN217" s="95">
        <v>1987</v>
      </c>
    </row>
    <row r="218" spans="1:40" ht="12.75">
      <c r="A218" s="6">
        <v>216</v>
      </c>
      <c r="B218" s="7" t="s">
        <v>2357</v>
      </c>
      <c r="C218">
        <v>29</v>
      </c>
      <c r="D218" s="6">
        <v>216</v>
      </c>
      <c r="E218" s="7" t="s">
        <v>2357</v>
      </c>
      <c r="F218" s="10">
        <v>20575</v>
      </c>
      <c r="G218" s="10">
        <v>22068</v>
      </c>
      <c r="H218" s="10">
        <v>17551</v>
      </c>
      <c r="I218" s="10">
        <v>0</v>
      </c>
      <c r="J218" s="10">
        <v>2447</v>
      </c>
      <c r="K218" s="10">
        <v>84870</v>
      </c>
      <c r="L218" s="11">
        <v>16040</v>
      </c>
      <c r="M218" s="11">
        <v>20505</v>
      </c>
      <c r="N218" s="11">
        <v>16079</v>
      </c>
      <c r="O218" s="12">
        <v>0</v>
      </c>
      <c r="P218" s="12">
        <v>3041</v>
      </c>
      <c r="Q218" s="11">
        <v>84821</v>
      </c>
      <c r="R218">
        <f t="shared" si="21"/>
        <v>1</v>
      </c>
      <c r="S218">
        <f t="shared" si="22"/>
        <v>1</v>
      </c>
      <c r="T218">
        <f t="shared" si="23"/>
        <v>55665</v>
      </c>
      <c r="U218" s="10">
        <f t="shared" si="24"/>
        <v>62641</v>
      </c>
      <c r="V218">
        <f t="shared" si="25"/>
        <v>0.36836432228509836</v>
      </c>
      <c r="W218" t="str">
        <f t="shared" si="26"/>
        <v>Bristol West</v>
      </c>
      <c r="X218">
        <f t="shared" si="27"/>
        <v>35160</v>
      </c>
      <c r="Z218">
        <v>1</v>
      </c>
      <c r="AA218" s="6">
        <v>216</v>
      </c>
      <c r="AB218" s="7" t="s">
        <v>2357</v>
      </c>
      <c r="AC218" s="92">
        <v>10</v>
      </c>
      <c r="AD218" s="92" t="s">
        <v>1722</v>
      </c>
      <c r="AE218" s="93">
        <v>2</v>
      </c>
      <c r="AF218" s="93">
        <v>2</v>
      </c>
      <c r="AG218" s="94" t="s">
        <v>3002</v>
      </c>
      <c r="AH218" s="95">
        <v>1940</v>
      </c>
      <c r="AI218" s="95" t="s">
        <v>434</v>
      </c>
      <c r="AJ218" s="95" t="s">
        <v>362</v>
      </c>
      <c r="AK218" s="95" t="s">
        <v>435</v>
      </c>
      <c r="AL218" s="95"/>
      <c r="AM218" s="95" t="s">
        <v>436</v>
      </c>
      <c r="AN218" s="95">
        <v>1997</v>
      </c>
    </row>
    <row r="219" spans="1:40" ht="12.75">
      <c r="A219" s="6">
        <v>217</v>
      </c>
      <c r="B219" s="7" t="s">
        <v>2358</v>
      </c>
      <c r="C219">
        <v>29</v>
      </c>
      <c r="D219" s="6">
        <v>217</v>
      </c>
      <c r="E219" s="7" t="s">
        <v>2358</v>
      </c>
      <c r="F219" s="10">
        <v>17928</v>
      </c>
      <c r="G219" s="10">
        <v>32181</v>
      </c>
      <c r="H219" s="10">
        <v>7672</v>
      </c>
      <c r="I219" s="10">
        <v>0</v>
      </c>
      <c r="J219" s="10">
        <v>2106</v>
      </c>
      <c r="K219" s="10">
        <v>77026</v>
      </c>
      <c r="L219" s="11">
        <v>14941</v>
      </c>
      <c r="M219" s="11">
        <v>28903</v>
      </c>
      <c r="N219" s="11">
        <v>7747</v>
      </c>
      <c r="O219" s="12">
        <v>0</v>
      </c>
      <c r="P219" s="12">
        <v>1085</v>
      </c>
      <c r="Q219" s="11">
        <v>80531</v>
      </c>
      <c r="R219">
        <f t="shared" si="21"/>
        <v>1</v>
      </c>
      <c r="S219">
        <f t="shared" si="22"/>
        <v>1</v>
      </c>
      <c r="T219">
        <f t="shared" si="23"/>
        <v>52676</v>
      </c>
      <c r="U219" s="10">
        <f t="shared" si="24"/>
        <v>59887</v>
      </c>
      <c r="V219">
        <f t="shared" si="25"/>
        <v>0.5486939023464196</v>
      </c>
      <c r="W219" t="str">
        <f t="shared" si="26"/>
        <v>Kingswood</v>
      </c>
      <c r="X219">
        <f t="shared" si="27"/>
        <v>23773</v>
      </c>
      <c r="Z219">
        <v>0</v>
      </c>
      <c r="AA219" s="6">
        <v>217</v>
      </c>
      <c r="AB219" s="7" t="s">
        <v>2358</v>
      </c>
      <c r="AC219" s="92">
        <v>10</v>
      </c>
      <c r="AD219" s="92" t="s">
        <v>1722</v>
      </c>
      <c r="AE219" s="93">
        <v>2</v>
      </c>
      <c r="AF219" s="93">
        <v>2</v>
      </c>
      <c r="AG219" s="94" t="s">
        <v>437</v>
      </c>
      <c r="AH219" s="95">
        <v>1948</v>
      </c>
      <c r="AI219" s="95" t="s">
        <v>438</v>
      </c>
      <c r="AJ219" s="95" t="s">
        <v>346</v>
      </c>
      <c r="AK219" s="95" t="s">
        <v>439</v>
      </c>
      <c r="AL219" s="95"/>
      <c r="AM219" s="95" t="s">
        <v>440</v>
      </c>
      <c r="AN219" s="95">
        <v>1992</v>
      </c>
    </row>
    <row r="220" spans="1:40" ht="12.75">
      <c r="A220" s="6">
        <v>218</v>
      </c>
      <c r="B220" s="7" t="s">
        <v>2359</v>
      </c>
      <c r="C220">
        <v>30</v>
      </c>
      <c r="D220" s="6">
        <v>218</v>
      </c>
      <c r="E220" s="7" t="s">
        <v>2359</v>
      </c>
      <c r="F220" s="10">
        <v>25426</v>
      </c>
      <c r="G220" s="10">
        <v>12759</v>
      </c>
      <c r="H220" s="10">
        <v>17007</v>
      </c>
      <c r="I220" s="10">
        <v>0</v>
      </c>
      <c r="J220" s="10">
        <v>2362</v>
      </c>
      <c r="K220" s="10">
        <v>79047</v>
      </c>
      <c r="L220" s="11">
        <v>23230</v>
      </c>
      <c r="M220" s="11">
        <v>11388</v>
      </c>
      <c r="N220" s="11">
        <v>13221</v>
      </c>
      <c r="O220" s="12">
        <v>0</v>
      </c>
      <c r="P220" s="12">
        <v>1248</v>
      </c>
      <c r="Q220" s="11">
        <v>80002</v>
      </c>
      <c r="R220">
        <f t="shared" si="21"/>
        <v>0</v>
      </c>
      <c r="S220">
        <f t="shared" si="22"/>
        <v>0</v>
      </c>
      <c r="T220">
        <f t="shared" si="23"/>
        <v>49087</v>
      </c>
      <c r="U220" s="10">
        <f t="shared" si="24"/>
        <v>57554</v>
      </c>
      <c r="V220">
        <f t="shared" si="25"/>
        <v>0.23199625155336442</v>
      </c>
      <c r="W220" t="str">
        <f t="shared" si="26"/>
        <v>Aylesbury</v>
      </c>
      <c r="X220">
        <f t="shared" si="27"/>
        <v>25857</v>
      </c>
      <c r="Z220">
        <v>0</v>
      </c>
      <c r="AA220" s="6">
        <v>218</v>
      </c>
      <c r="AB220" s="7" t="s">
        <v>2359</v>
      </c>
      <c r="AC220" s="92">
        <v>11</v>
      </c>
      <c r="AD220" s="92" t="s">
        <v>441</v>
      </c>
      <c r="AE220" s="93">
        <v>1</v>
      </c>
      <c r="AF220" s="93">
        <v>1</v>
      </c>
      <c r="AG220" s="94" t="s">
        <v>442</v>
      </c>
      <c r="AH220" s="95">
        <v>1956</v>
      </c>
      <c r="AI220" s="95" t="s">
        <v>443</v>
      </c>
      <c r="AJ220" s="95" t="s">
        <v>346</v>
      </c>
      <c r="AK220" s="95" t="s">
        <v>444</v>
      </c>
      <c r="AL220" s="95" t="s">
        <v>445</v>
      </c>
      <c r="AM220" s="95" t="s">
        <v>431</v>
      </c>
      <c r="AN220" s="95">
        <v>1992</v>
      </c>
    </row>
    <row r="221" spans="1:40" ht="12.75">
      <c r="A221" s="6">
        <v>219</v>
      </c>
      <c r="B221" s="7" t="s">
        <v>2360</v>
      </c>
      <c r="C221">
        <v>30</v>
      </c>
      <c r="D221" s="6">
        <v>219</v>
      </c>
      <c r="E221" s="7" t="s">
        <v>2360</v>
      </c>
      <c r="F221" s="10">
        <v>24709</v>
      </c>
      <c r="G221" s="10">
        <v>10063</v>
      </c>
      <c r="H221" s="10">
        <v>10722</v>
      </c>
      <c r="I221" s="10">
        <v>0</v>
      </c>
      <c r="J221" s="10">
        <v>4707</v>
      </c>
      <c r="K221" s="10">
        <v>68959</v>
      </c>
      <c r="L221" s="11">
        <v>20233</v>
      </c>
      <c r="M221" s="11">
        <v>9168</v>
      </c>
      <c r="N221" s="11">
        <v>9117</v>
      </c>
      <c r="O221" s="12">
        <v>0</v>
      </c>
      <c r="P221" s="12">
        <v>1626</v>
      </c>
      <c r="Q221" s="11">
        <v>68378</v>
      </c>
      <c r="R221">
        <f t="shared" si="21"/>
        <v>0</v>
      </c>
      <c r="S221">
        <f t="shared" si="22"/>
        <v>0</v>
      </c>
      <c r="T221">
        <f t="shared" si="23"/>
        <v>40144</v>
      </c>
      <c r="U221" s="10">
        <f t="shared" si="24"/>
        <v>50201</v>
      </c>
      <c r="V221">
        <f t="shared" si="25"/>
        <v>0.2283778397768035</v>
      </c>
      <c r="W221" t="str">
        <f t="shared" si="26"/>
        <v>Beaconsfield</v>
      </c>
      <c r="X221">
        <f t="shared" si="27"/>
        <v>19911</v>
      </c>
      <c r="Z221">
        <v>0</v>
      </c>
      <c r="AA221" s="6">
        <v>219</v>
      </c>
      <c r="AB221" s="7" t="s">
        <v>2360</v>
      </c>
      <c r="AC221" s="92">
        <v>11</v>
      </c>
      <c r="AD221" s="92" t="s">
        <v>441</v>
      </c>
      <c r="AE221" s="93">
        <v>1</v>
      </c>
      <c r="AF221" s="93">
        <v>1</v>
      </c>
      <c r="AG221" s="94" t="s">
        <v>446</v>
      </c>
      <c r="AH221" s="95">
        <v>1956</v>
      </c>
      <c r="AI221" s="95" t="s">
        <v>1663</v>
      </c>
      <c r="AJ221" s="95" t="s">
        <v>346</v>
      </c>
      <c r="AK221" s="95" t="s">
        <v>447</v>
      </c>
      <c r="AL221" s="95" t="s">
        <v>448</v>
      </c>
      <c r="AM221" s="95" t="s">
        <v>2130</v>
      </c>
      <c r="AN221" s="95">
        <v>1997</v>
      </c>
    </row>
    <row r="222" spans="1:40" ht="12.75">
      <c r="A222" s="6">
        <v>220</v>
      </c>
      <c r="B222" s="7" t="s">
        <v>2361</v>
      </c>
      <c r="C222">
        <v>30</v>
      </c>
      <c r="D222" s="6">
        <v>220</v>
      </c>
      <c r="E222" s="7" t="s">
        <v>2361</v>
      </c>
      <c r="F222" s="10">
        <v>24594</v>
      </c>
      <c r="G222" s="10">
        <v>12208</v>
      </c>
      <c r="H222" s="10">
        <v>12175</v>
      </c>
      <c r="I222" s="10">
        <v>0</v>
      </c>
      <c r="J222" s="10">
        <v>421</v>
      </c>
      <c r="K222" s="10">
        <v>62945</v>
      </c>
      <c r="L222" s="11">
        <v>24296</v>
      </c>
      <c r="M222" s="11">
        <v>10971</v>
      </c>
      <c r="N222" s="11">
        <v>9037</v>
      </c>
      <c r="O222" s="12">
        <v>0</v>
      </c>
      <c r="P222" s="12">
        <v>968</v>
      </c>
      <c r="Q222" s="11">
        <v>65270</v>
      </c>
      <c r="R222">
        <f t="shared" si="21"/>
        <v>0</v>
      </c>
      <c r="S222">
        <f t="shared" si="22"/>
        <v>0</v>
      </c>
      <c r="T222">
        <f t="shared" si="23"/>
        <v>45272</v>
      </c>
      <c r="U222" s="10">
        <f t="shared" si="24"/>
        <v>49398</v>
      </c>
      <c r="V222">
        <f t="shared" si="25"/>
        <v>0.24233521823643753</v>
      </c>
      <c r="W222" t="str">
        <f t="shared" si="26"/>
        <v>Buckingham</v>
      </c>
      <c r="X222">
        <f t="shared" si="27"/>
        <v>20976</v>
      </c>
      <c r="Z222">
        <v>0</v>
      </c>
      <c r="AA222" s="6">
        <v>220</v>
      </c>
      <c r="AB222" s="7" t="s">
        <v>2361</v>
      </c>
      <c r="AC222" s="92">
        <v>11</v>
      </c>
      <c r="AD222" s="92" t="s">
        <v>441</v>
      </c>
      <c r="AE222" s="93">
        <v>1</v>
      </c>
      <c r="AF222" s="93">
        <v>1</v>
      </c>
      <c r="AG222" s="94" t="s">
        <v>449</v>
      </c>
      <c r="AH222" s="95">
        <v>1963</v>
      </c>
      <c r="AI222" s="95" t="s">
        <v>450</v>
      </c>
      <c r="AJ222" s="95" t="s">
        <v>346</v>
      </c>
      <c r="AK222" s="95" t="s">
        <v>1566</v>
      </c>
      <c r="AL222" s="95" t="s">
        <v>451</v>
      </c>
      <c r="AM222" s="95" t="s">
        <v>452</v>
      </c>
      <c r="AN222" s="95">
        <v>1997</v>
      </c>
    </row>
    <row r="223" spans="1:40" ht="12.75">
      <c r="A223" s="6">
        <v>221</v>
      </c>
      <c r="B223" s="7" t="s">
        <v>2362</v>
      </c>
      <c r="C223">
        <v>30</v>
      </c>
      <c r="D223" s="6">
        <v>221</v>
      </c>
      <c r="E223" s="7" t="s">
        <v>2362</v>
      </c>
      <c r="F223" s="10">
        <v>26298</v>
      </c>
      <c r="G223" s="10">
        <v>10240</v>
      </c>
      <c r="H223" s="10">
        <v>12439</v>
      </c>
      <c r="I223" s="10">
        <v>0</v>
      </c>
      <c r="J223" s="10">
        <v>3220</v>
      </c>
      <c r="K223" s="10">
        <v>69244</v>
      </c>
      <c r="L223" s="11">
        <v>22867</v>
      </c>
      <c r="M223" s="11">
        <v>8497</v>
      </c>
      <c r="N223" s="11">
        <v>10985</v>
      </c>
      <c r="O223" s="12">
        <v>0</v>
      </c>
      <c r="P223" s="12">
        <v>2934</v>
      </c>
      <c r="Q223" s="11">
        <v>70021</v>
      </c>
      <c r="R223">
        <f t="shared" si="21"/>
        <v>0</v>
      </c>
      <c r="S223">
        <f t="shared" si="22"/>
        <v>0</v>
      </c>
      <c r="T223">
        <f t="shared" si="23"/>
        <v>45283</v>
      </c>
      <c r="U223" s="10">
        <f t="shared" si="24"/>
        <v>52197</v>
      </c>
      <c r="V223">
        <f t="shared" si="25"/>
        <v>0.1876421615175673</v>
      </c>
      <c r="W223" t="str">
        <f t="shared" si="26"/>
        <v>Chesham and Amersham</v>
      </c>
      <c r="X223">
        <f t="shared" si="27"/>
        <v>22416</v>
      </c>
      <c r="Z223">
        <v>0</v>
      </c>
      <c r="AA223" s="6">
        <v>221</v>
      </c>
      <c r="AB223" s="7" t="s">
        <v>2362</v>
      </c>
      <c r="AC223" s="92">
        <v>11</v>
      </c>
      <c r="AD223" s="92" t="s">
        <v>441</v>
      </c>
      <c r="AE223" s="93">
        <v>1</v>
      </c>
      <c r="AF223" s="93">
        <v>1</v>
      </c>
      <c r="AG223" s="94" t="s">
        <v>453</v>
      </c>
      <c r="AH223" s="95">
        <v>1952</v>
      </c>
      <c r="AI223" s="95" t="s">
        <v>2981</v>
      </c>
      <c r="AJ223" s="95" t="s">
        <v>346</v>
      </c>
      <c r="AK223" s="95" t="s">
        <v>1139</v>
      </c>
      <c r="AL223" s="95" t="s">
        <v>427</v>
      </c>
      <c r="AM223" s="95" t="s">
        <v>454</v>
      </c>
      <c r="AN223" s="95">
        <v>1992</v>
      </c>
    </row>
    <row r="224" spans="1:40" ht="12.75">
      <c r="A224" s="6">
        <v>222</v>
      </c>
      <c r="B224" s="7" t="s">
        <v>2363</v>
      </c>
      <c r="C224">
        <v>27</v>
      </c>
      <c r="D224" s="6">
        <v>222</v>
      </c>
      <c r="E224" s="7" t="s">
        <v>2363</v>
      </c>
      <c r="F224" s="10">
        <v>17006</v>
      </c>
      <c r="G224" s="10">
        <v>27298</v>
      </c>
      <c r="H224" s="10">
        <v>6065</v>
      </c>
      <c r="I224" s="10">
        <v>0</v>
      </c>
      <c r="J224" s="10">
        <v>389</v>
      </c>
      <c r="K224" s="10">
        <v>71070</v>
      </c>
      <c r="L224" s="11">
        <v>15506</v>
      </c>
      <c r="M224" s="11">
        <v>22484</v>
      </c>
      <c r="N224" s="11">
        <v>4828</v>
      </c>
      <c r="O224" s="12">
        <v>0</v>
      </c>
      <c r="P224" s="12">
        <v>2566</v>
      </c>
      <c r="Q224" s="11">
        <v>76607</v>
      </c>
      <c r="R224">
        <f t="shared" si="21"/>
        <v>1</v>
      </c>
      <c r="S224">
        <f t="shared" si="22"/>
        <v>1</v>
      </c>
      <c r="T224">
        <f t="shared" si="23"/>
        <v>45384</v>
      </c>
      <c r="U224" s="10">
        <f t="shared" si="24"/>
        <v>50758</v>
      </c>
      <c r="V224">
        <f t="shared" si="25"/>
        <v>0.4954168870086374</v>
      </c>
      <c r="W224" t="str">
        <f t="shared" si="26"/>
        <v>Milton Keynes South West</v>
      </c>
      <c r="X224">
        <f t="shared" si="27"/>
        <v>22900</v>
      </c>
      <c r="Z224">
        <v>0</v>
      </c>
      <c r="AA224" s="6">
        <v>222</v>
      </c>
      <c r="AB224" s="7" t="s">
        <v>2363</v>
      </c>
      <c r="AC224" s="92">
        <v>11</v>
      </c>
      <c r="AD224" s="92" t="s">
        <v>441</v>
      </c>
      <c r="AE224" s="93">
        <v>2</v>
      </c>
      <c r="AF224" s="93">
        <v>2</v>
      </c>
      <c r="AG224" s="94" t="s">
        <v>455</v>
      </c>
      <c r="AH224" s="95">
        <v>1947</v>
      </c>
      <c r="AI224" s="95" t="s">
        <v>456</v>
      </c>
      <c r="AJ224" s="95" t="s">
        <v>346</v>
      </c>
      <c r="AK224" s="95" t="s">
        <v>457</v>
      </c>
      <c r="AL224" s="95" t="s">
        <v>458</v>
      </c>
      <c r="AM224" s="95" t="s">
        <v>459</v>
      </c>
      <c r="AN224" s="95">
        <v>1997</v>
      </c>
    </row>
    <row r="225" spans="1:40" ht="12.75">
      <c r="A225" s="6">
        <v>223</v>
      </c>
      <c r="B225" s="7" t="s">
        <v>2364</v>
      </c>
      <c r="C225">
        <v>27</v>
      </c>
      <c r="D225" s="6">
        <v>223</v>
      </c>
      <c r="E225" s="7" t="s">
        <v>2364</v>
      </c>
      <c r="F225" s="10">
        <v>19961</v>
      </c>
      <c r="G225" s="10">
        <v>20201</v>
      </c>
      <c r="H225" s="10">
        <v>8907</v>
      </c>
      <c r="I225" s="10">
        <v>0</v>
      </c>
      <c r="J225" s="10">
        <v>2167</v>
      </c>
      <c r="K225" s="10">
        <v>70395</v>
      </c>
      <c r="L225" s="11">
        <v>17932</v>
      </c>
      <c r="M225" s="11">
        <v>19761</v>
      </c>
      <c r="N225" s="11">
        <v>8375</v>
      </c>
      <c r="O225" s="12">
        <v>0</v>
      </c>
      <c r="P225" s="12">
        <v>1026</v>
      </c>
      <c r="Q225" s="11">
        <v>75526</v>
      </c>
      <c r="R225">
        <f t="shared" si="21"/>
        <v>1</v>
      </c>
      <c r="S225">
        <f t="shared" si="22"/>
        <v>1</v>
      </c>
      <c r="T225">
        <f t="shared" si="23"/>
        <v>47094</v>
      </c>
      <c r="U225" s="10">
        <f t="shared" si="24"/>
        <v>51236</v>
      </c>
      <c r="V225">
        <f t="shared" si="25"/>
        <v>0.41960759332399034</v>
      </c>
      <c r="W225" t="str">
        <f t="shared" si="26"/>
        <v>North East Milton Keynes </v>
      </c>
      <c r="X225">
        <f t="shared" si="27"/>
        <v>27333</v>
      </c>
      <c r="Z225">
        <v>0</v>
      </c>
      <c r="AA225" s="6">
        <v>223</v>
      </c>
      <c r="AB225" s="7" t="s">
        <v>2364</v>
      </c>
      <c r="AC225" s="92">
        <v>11</v>
      </c>
      <c r="AD225" s="92" t="s">
        <v>441</v>
      </c>
      <c r="AE225" s="93">
        <v>2</v>
      </c>
      <c r="AF225" s="93">
        <v>2</v>
      </c>
      <c r="AG225" s="94" t="s">
        <v>460</v>
      </c>
      <c r="AH225" s="95">
        <v>1957</v>
      </c>
      <c r="AI225" s="95"/>
      <c r="AJ225" s="95" t="s">
        <v>387</v>
      </c>
      <c r="AK225" s="95" t="s">
        <v>461</v>
      </c>
      <c r="AL225" s="95"/>
      <c r="AM225" s="95" t="s">
        <v>462</v>
      </c>
      <c r="AN225" s="95">
        <v>1997</v>
      </c>
    </row>
    <row r="226" spans="1:40" ht="12.75">
      <c r="A226" s="6">
        <v>224</v>
      </c>
      <c r="B226" s="7" t="s">
        <v>2365</v>
      </c>
      <c r="C226">
        <v>30</v>
      </c>
      <c r="D226" s="6">
        <v>224</v>
      </c>
      <c r="E226" s="7" t="s">
        <v>2365</v>
      </c>
      <c r="F226" s="10">
        <v>20890</v>
      </c>
      <c r="G226" s="10">
        <v>18520</v>
      </c>
      <c r="H226" s="10">
        <v>9678</v>
      </c>
      <c r="I226" s="10">
        <v>0</v>
      </c>
      <c r="J226" s="10">
        <v>3231</v>
      </c>
      <c r="K226" s="10">
        <v>73589</v>
      </c>
      <c r="L226" s="11">
        <v>19064</v>
      </c>
      <c r="M226" s="11">
        <v>15896</v>
      </c>
      <c r="N226" s="11">
        <v>7658</v>
      </c>
      <c r="O226" s="12">
        <v>0</v>
      </c>
      <c r="P226" s="12">
        <v>2356</v>
      </c>
      <c r="Q226" s="11">
        <v>74647</v>
      </c>
      <c r="R226">
        <f t="shared" si="21"/>
        <v>0</v>
      </c>
      <c r="S226">
        <f t="shared" si="22"/>
        <v>0</v>
      </c>
      <c r="T226">
        <f t="shared" si="23"/>
        <v>44974</v>
      </c>
      <c r="U226" s="10">
        <f t="shared" si="24"/>
        <v>52319</v>
      </c>
      <c r="V226">
        <f t="shared" si="25"/>
        <v>0.3534486592253302</v>
      </c>
      <c r="W226" t="str">
        <f t="shared" si="26"/>
        <v>Wycombe</v>
      </c>
      <c r="X226">
        <f t="shared" si="27"/>
        <v>25910</v>
      </c>
      <c r="Z226">
        <v>0</v>
      </c>
      <c r="AA226" s="6">
        <v>224</v>
      </c>
      <c r="AB226" s="7" t="s">
        <v>2365</v>
      </c>
      <c r="AC226" s="92">
        <v>11</v>
      </c>
      <c r="AD226" s="92" t="s">
        <v>441</v>
      </c>
      <c r="AE226" s="93">
        <v>1</v>
      </c>
      <c r="AF226" s="93">
        <v>1</v>
      </c>
      <c r="AG226" s="94" t="s">
        <v>463</v>
      </c>
      <c r="AH226" s="95"/>
      <c r="AI226" s="95"/>
      <c r="AJ226" s="95" t="s">
        <v>387</v>
      </c>
      <c r="AK226" s="95" t="s">
        <v>464</v>
      </c>
      <c r="AL226" s="95"/>
      <c r="AM226" s="95" t="s">
        <v>2097</v>
      </c>
      <c r="AN226" s="95">
        <v>2001</v>
      </c>
    </row>
    <row r="227" spans="1:40" ht="12.75">
      <c r="A227" s="6">
        <v>225</v>
      </c>
      <c r="B227" s="7" t="s">
        <v>2366</v>
      </c>
      <c r="C227">
        <v>31</v>
      </c>
      <c r="D227" s="6">
        <v>225</v>
      </c>
      <c r="E227" s="7" t="s">
        <v>2366</v>
      </c>
      <c r="F227" s="10">
        <v>13299</v>
      </c>
      <c r="G227" s="10">
        <v>27436</v>
      </c>
      <c r="H227" s="10">
        <v>8287</v>
      </c>
      <c r="I227" s="10">
        <v>0</v>
      </c>
      <c r="J227" s="10">
        <v>2317</v>
      </c>
      <c r="K227" s="10">
        <v>71669</v>
      </c>
      <c r="L227" s="11">
        <v>9829</v>
      </c>
      <c r="M227" s="11">
        <v>19316</v>
      </c>
      <c r="N227" s="11">
        <v>10737</v>
      </c>
      <c r="O227" s="12">
        <v>0</v>
      </c>
      <c r="P227" s="12">
        <v>2954</v>
      </c>
      <c r="Q227" s="11">
        <v>70663</v>
      </c>
      <c r="R227">
        <f t="shared" si="21"/>
        <v>1</v>
      </c>
      <c r="S227">
        <f t="shared" si="22"/>
        <v>1</v>
      </c>
      <c r="T227">
        <f t="shared" si="23"/>
        <v>42836</v>
      </c>
      <c r="U227" s="10">
        <f t="shared" si="24"/>
        <v>51339</v>
      </c>
      <c r="V227">
        <f t="shared" si="25"/>
        <v>0.45092912503501725</v>
      </c>
      <c r="W227" t="str">
        <f t="shared" si="26"/>
        <v>Cambridge</v>
      </c>
      <c r="X227">
        <f t="shared" si="27"/>
        <v>23520</v>
      </c>
      <c r="Z227">
        <v>0</v>
      </c>
      <c r="AA227" s="6">
        <v>225</v>
      </c>
      <c r="AB227" s="7" t="s">
        <v>2366</v>
      </c>
      <c r="AC227" s="92">
        <v>12</v>
      </c>
      <c r="AD227" s="92" t="s">
        <v>1724</v>
      </c>
      <c r="AE227" s="93">
        <v>2</v>
      </c>
      <c r="AF227" s="93">
        <v>2</v>
      </c>
      <c r="AG227" s="94" t="s">
        <v>465</v>
      </c>
      <c r="AH227" s="95">
        <v>1940</v>
      </c>
      <c r="AI227" s="95" t="s">
        <v>466</v>
      </c>
      <c r="AJ227" s="95" t="s">
        <v>346</v>
      </c>
      <c r="AK227" s="95" t="s">
        <v>2096</v>
      </c>
      <c r="AL227" s="95" t="s">
        <v>467</v>
      </c>
      <c r="AM227" s="95" t="s">
        <v>2060</v>
      </c>
      <c r="AN227" s="95">
        <v>1992</v>
      </c>
    </row>
    <row r="228" spans="1:40" ht="12.75">
      <c r="A228" s="6">
        <v>226</v>
      </c>
      <c r="B228" s="7" t="s">
        <v>2367</v>
      </c>
      <c r="C228">
        <v>31</v>
      </c>
      <c r="D228" s="6">
        <v>226</v>
      </c>
      <c r="E228" s="7" t="s">
        <v>2367</v>
      </c>
      <c r="F228" s="10">
        <v>31501</v>
      </c>
      <c r="G228" s="10">
        <v>13361</v>
      </c>
      <c r="H228" s="10">
        <v>8390</v>
      </c>
      <c r="I228" s="10">
        <v>0</v>
      </c>
      <c r="J228" s="10">
        <v>3711</v>
      </c>
      <c r="K228" s="10">
        <v>76094</v>
      </c>
      <c r="L228" s="11">
        <v>24507</v>
      </c>
      <c r="M228" s="11">
        <v>11211</v>
      </c>
      <c r="N228" s="11">
        <v>11715</v>
      </c>
      <c r="O228" s="12">
        <v>0</v>
      </c>
      <c r="P228" s="12">
        <v>1656</v>
      </c>
      <c r="Q228" s="11">
        <v>78604</v>
      </c>
      <c r="R228">
        <f t="shared" si="21"/>
        <v>0</v>
      </c>
      <c r="S228">
        <f t="shared" si="22"/>
        <v>0</v>
      </c>
      <c r="T228">
        <f t="shared" si="23"/>
        <v>49089</v>
      </c>
      <c r="U228" s="10">
        <f t="shared" si="24"/>
        <v>56963</v>
      </c>
      <c r="V228">
        <f t="shared" si="25"/>
        <v>0.2283811037095887</v>
      </c>
      <c r="W228" t="str">
        <f t="shared" si="26"/>
        <v>Huntingdon</v>
      </c>
      <c r="X228">
        <f t="shared" si="27"/>
        <v>24582</v>
      </c>
      <c r="Z228">
        <v>0</v>
      </c>
      <c r="AA228" s="6">
        <v>226</v>
      </c>
      <c r="AB228" s="7" t="s">
        <v>2367</v>
      </c>
      <c r="AC228" s="92">
        <v>12</v>
      </c>
      <c r="AD228" s="92" t="s">
        <v>1724</v>
      </c>
      <c r="AE228" s="93">
        <v>1</v>
      </c>
      <c r="AF228" s="93">
        <v>1</v>
      </c>
      <c r="AG228" s="94" t="s">
        <v>468</v>
      </c>
      <c r="AH228" s="95" t="s">
        <v>469</v>
      </c>
      <c r="AI228" s="95" t="s">
        <v>470</v>
      </c>
      <c r="AJ228" s="95" t="s">
        <v>346</v>
      </c>
      <c r="AK228" s="95" t="s">
        <v>471</v>
      </c>
      <c r="AL228" s="95" t="s">
        <v>472</v>
      </c>
      <c r="AM228" s="95" t="s">
        <v>473</v>
      </c>
      <c r="AN228" s="95">
        <v>2001</v>
      </c>
    </row>
    <row r="229" spans="1:40" ht="12.75">
      <c r="A229" s="6">
        <v>227</v>
      </c>
      <c r="B229" s="7" t="s">
        <v>2368</v>
      </c>
      <c r="C229">
        <v>31</v>
      </c>
      <c r="D229" s="6">
        <v>227</v>
      </c>
      <c r="E229" s="7" t="s">
        <v>2368</v>
      </c>
      <c r="F229" s="10">
        <v>23855</v>
      </c>
      <c r="G229" s="10">
        <v>18754</v>
      </c>
      <c r="H229" s="10">
        <v>9070</v>
      </c>
      <c r="I229" s="10">
        <v>0</v>
      </c>
      <c r="J229" s="10">
        <v>3746</v>
      </c>
      <c r="K229" s="10">
        <v>76056</v>
      </c>
      <c r="L229" s="11">
        <v>23132</v>
      </c>
      <c r="M229" s="11">
        <v>16759</v>
      </c>
      <c r="N229" s="11">
        <v>6733</v>
      </c>
      <c r="O229" s="12">
        <v>0</v>
      </c>
      <c r="P229" s="12">
        <v>1427</v>
      </c>
      <c r="Q229" s="11">
        <v>79891</v>
      </c>
      <c r="R229">
        <f t="shared" si="21"/>
        <v>0</v>
      </c>
      <c r="S229">
        <f t="shared" si="22"/>
        <v>0</v>
      </c>
      <c r="T229">
        <f t="shared" si="23"/>
        <v>48051</v>
      </c>
      <c r="U229" s="10">
        <f t="shared" si="24"/>
        <v>55425</v>
      </c>
      <c r="V229">
        <f t="shared" si="25"/>
        <v>0.3487752596199871</v>
      </c>
      <c r="W229" t="str">
        <f t="shared" si="26"/>
        <v>North East Cambridgeshire </v>
      </c>
      <c r="X229">
        <f t="shared" si="27"/>
        <v>24919</v>
      </c>
      <c r="Z229">
        <v>0</v>
      </c>
      <c r="AA229" s="6">
        <v>227</v>
      </c>
      <c r="AB229" s="7" t="s">
        <v>2368</v>
      </c>
      <c r="AC229" s="92">
        <v>12</v>
      </c>
      <c r="AD229" s="92" t="s">
        <v>1724</v>
      </c>
      <c r="AE229" s="93">
        <v>1</v>
      </c>
      <c r="AF229" s="93">
        <v>1</v>
      </c>
      <c r="AG229" s="94" t="s">
        <v>474</v>
      </c>
      <c r="AH229" s="95">
        <v>1943</v>
      </c>
      <c r="AI229" s="95" t="s">
        <v>475</v>
      </c>
      <c r="AJ229" s="95" t="s">
        <v>346</v>
      </c>
      <c r="AK229" s="95" t="s">
        <v>476</v>
      </c>
      <c r="AL229" s="95"/>
      <c r="AM229" s="95" t="s">
        <v>2060</v>
      </c>
      <c r="AN229" s="95">
        <v>1987</v>
      </c>
    </row>
    <row r="230" spans="1:40" ht="12.75">
      <c r="A230" s="6">
        <v>228</v>
      </c>
      <c r="B230" s="7" t="s">
        <v>2369</v>
      </c>
      <c r="C230">
        <v>31</v>
      </c>
      <c r="D230" s="6">
        <v>228</v>
      </c>
      <c r="E230" s="7" t="s">
        <v>2369</v>
      </c>
      <c r="F230" s="10">
        <v>23488</v>
      </c>
      <c r="G230" s="10">
        <v>15734</v>
      </c>
      <c r="H230" s="10">
        <v>7388</v>
      </c>
      <c r="I230" s="10">
        <v>0</v>
      </c>
      <c r="J230" s="10">
        <v>2208</v>
      </c>
      <c r="K230" s="10">
        <v>65791</v>
      </c>
      <c r="L230" s="11">
        <v>21895</v>
      </c>
      <c r="M230" s="11">
        <v>13794</v>
      </c>
      <c r="N230" s="11">
        <v>6957</v>
      </c>
      <c r="O230" s="12">
        <v>0</v>
      </c>
      <c r="P230" s="12">
        <v>1310</v>
      </c>
      <c r="Q230" s="11">
        <v>70569</v>
      </c>
      <c r="R230">
        <f t="shared" si="21"/>
        <v>0</v>
      </c>
      <c r="S230">
        <f t="shared" si="22"/>
        <v>0</v>
      </c>
      <c r="T230">
        <f t="shared" si="23"/>
        <v>43956</v>
      </c>
      <c r="U230" s="10">
        <f t="shared" si="24"/>
        <v>48818</v>
      </c>
      <c r="V230">
        <f t="shared" si="25"/>
        <v>0.3138138138138138</v>
      </c>
      <c r="W230" t="str">
        <f t="shared" si="26"/>
        <v>North West Cambridgeshire </v>
      </c>
      <c r="X230">
        <f t="shared" si="27"/>
        <v>22061</v>
      </c>
      <c r="Z230">
        <v>0</v>
      </c>
      <c r="AA230" s="6">
        <v>228</v>
      </c>
      <c r="AB230" s="7" t="s">
        <v>2369</v>
      </c>
      <c r="AC230" s="92">
        <v>12</v>
      </c>
      <c r="AD230" s="92" t="s">
        <v>1724</v>
      </c>
      <c r="AE230" s="93">
        <v>1</v>
      </c>
      <c r="AF230" s="93">
        <v>1</v>
      </c>
      <c r="AG230" s="94" t="s">
        <v>477</v>
      </c>
      <c r="AH230" s="95">
        <v>1940</v>
      </c>
      <c r="AI230" s="95" t="s">
        <v>478</v>
      </c>
      <c r="AJ230" s="95" t="s">
        <v>346</v>
      </c>
      <c r="AK230" s="95" t="s">
        <v>479</v>
      </c>
      <c r="AL230" s="95"/>
      <c r="AM230" s="95" t="s">
        <v>480</v>
      </c>
      <c r="AN230" s="95">
        <v>1995</v>
      </c>
    </row>
    <row r="231" spans="1:40" ht="12.75">
      <c r="A231" s="6">
        <v>229</v>
      </c>
      <c r="B231" s="7" t="s">
        <v>2370</v>
      </c>
      <c r="C231">
        <v>31</v>
      </c>
      <c r="D231" s="6">
        <v>229</v>
      </c>
      <c r="E231" s="7" t="s">
        <v>2370</v>
      </c>
      <c r="F231" s="10">
        <v>17042</v>
      </c>
      <c r="G231" s="10">
        <v>24365</v>
      </c>
      <c r="H231" s="10">
        <v>5170</v>
      </c>
      <c r="I231" s="10">
        <v>0</v>
      </c>
      <c r="J231" s="10">
        <v>1850</v>
      </c>
      <c r="K231" s="10">
        <v>65926</v>
      </c>
      <c r="L231" s="11">
        <v>15121</v>
      </c>
      <c r="M231" s="11">
        <v>17975</v>
      </c>
      <c r="N231" s="11">
        <v>5761</v>
      </c>
      <c r="O231" s="12">
        <v>0</v>
      </c>
      <c r="P231" s="12">
        <v>955</v>
      </c>
      <c r="Q231" s="11">
        <v>64918</v>
      </c>
      <c r="R231">
        <f t="shared" si="21"/>
        <v>1</v>
      </c>
      <c r="S231">
        <f t="shared" si="22"/>
        <v>1</v>
      </c>
      <c r="T231">
        <f t="shared" si="23"/>
        <v>39812</v>
      </c>
      <c r="U231" s="10">
        <f t="shared" si="24"/>
        <v>48427</v>
      </c>
      <c r="V231">
        <f t="shared" si="25"/>
        <v>0.4514970360695268</v>
      </c>
      <c r="W231" t="str">
        <f t="shared" si="26"/>
        <v>Peterborough</v>
      </c>
      <c r="X231">
        <f t="shared" si="27"/>
        <v>21837</v>
      </c>
      <c r="Z231">
        <v>0</v>
      </c>
      <c r="AA231" s="6">
        <v>229</v>
      </c>
      <c r="AB231" s="7" t="s">
        <v>2370</v>
      </c>
      <c r="AC231" s="92">
        <v>12</v>
      </c>
      <c r="AD231" s="92" t="s">
        <v>1724</v>
      </c>
      <c r="AE231" s="93">
        <v>2</v>
      </c>
      <c r="AF231" s="93">
        <v>2</v>
      </c>
      <c r="AG231" s="94" t="s">
        <v>481</v>
      </c>
      <c r="AH231" s="95">
        <v>1947</v>
      </c>
      <c r="AI231" s="95" t="s">
        <v>482</v>
      </c>
      <c r="AJ231" s="95" t="s">
        <v>346</v>
      </c>
      <c r="AK231" s="95" t="s">
        <v>1722</v>
      </c>
      <c r="AL231" s="95"/>
      <c r="AM231" s="95" t="s">
        <v>2060</v>
      </c>
      <c r="AN231" s="95">
        <v>1997</v>
      </c>
    </row>
    <row r="232" spans="1:40" ht="12.75">
      <c r="A232" s="6">
        <v>230</v>
      </c>
      <c r="B232" s="7" t="s">
        <v>2371</v>
      </c>
      <c r="C232">
        <v>31</v>
      </c>
      <c r="D232" s="6">
        <v>230</v>
      </c>
      <c r="E232" s="7" t="s">
        <v>2371</v>
      </c>
      <c r="F232" s="10">
        <v>22572</v>
      </c>
      <c r="G232" s="10">
        <v>13485</v>
      </c>
      <c r="H232" s="10">
        <v>13860</v>
      </c>
      <c r="I232" s="10">
        <v>0</v>
      </c>
      <c r="J232" s="10">
        <v>3766</v>
      </c>
      <c r="K232" s="10">
        <v>69850</v>
      </c>
      <c r="L232" s="11">
        <v>21387</v>
      </c>
      <c r="M232" s="11">
        <v>11737</v>
      </c>
      <c r="N232" s="11">
        <v>12984</v>
      </c>
      <c r="O232" s="12">
        <v>0</v>
      </c>
      <c r="P232" s="12">
        <v>2233</v>
      </c>
      <c r="Q232" s="11">
        <v>72095</v>
      </c>
      <c r="R232">
        <f t="shared" si="21"/>
        <v>0</v>
      </c>
      <c r="S232">
        <f t="shared" si="22"/>
        <v>0</v>
      </c>
      <c r="T232">
        <f t="shared" si="23"/>
        <v>48341</v>
      </c>
      <c r="U232" s="10">
        <f t="shared" si="24"/>
        <v>53683</v>
      </c>
      <c r="V232">
        <f t="shared" si="25"/>
        <v>0.2427959702943671</v>
      </c>
      <c r="W232" t="str">
        <f t="shared" si="26"/>
        <v>South Cambridgeshire </v>
      </c>
      <c r="X232">
        <f t="shared" si="27"/>
        <v>26954</v>
      </c>
      <c r="Z232">
        <v>0</v>
      </c>
      <c r="AA232" s="6">
        <v>230</v>
      </c>
      <c r="AB232" s="7" t="s">
        <v>2371</v>
      </c>
      <c r="AC232" s="92">
        <v>12</v>
      </c>
      <c r="AD232" s="92" t="s">
        <v>1724</v>
      </c>
      <c r="AE232" s="93">
        <v>1</v>
      </c>
      <c r="AF232" s="93">
        <v>1</v>
      </c>
      <c r="AG232" s="94" t="s">
        <v>483</v>
      </c>
      <c r="AH232" s="95">
        <v>1956</v>
      </c>
      <c r="AI232" s="95" t="s">
        <v>2896</v>
      </c>
      <c r="AJ232" s="95" t="s">
        <v>346</v>
      </c>
      <c r="AK232" s="95" t="s">
        <v>2406</v>
      </c>
      <c r="AL232" s="95"/>
      <c r="AM232" s="95" t="s">
        <v>484</v>
      </c>
      <c r="AN232" s="95">
        <v>1997</v>
      </c>
    </row>
    <row r="233" spans="1:40" ht="12.75">
      <c r="A233" s="6">
        <v>231</v>
      </c>
      <c r="B233" s="7" t="s">
        <v>2372</v>
      </c>
      <c r="C233">
        <v>31</v>
      </c>
      <c r="D233" s="6">
        <v>231</v>
      </c>
      <c r="E233" s="7" t="s">
        <v>2372</v>
      </c>
      <c r="F233" s="10">
        <v>24397</v>
      </c>
      <c r="G233" s="10">
        <v>15048</v>
      </c>
      <c r="H233" s="10">
        <v>14246</v>
      </c>
      <c r="I233" s="10">
        <v>0</v>
      </c>
      <c r="J233" s="10">
        <v>3116</v>
      </c>
      <c r="K233" s="10">
        <v>75666</v>
      </c>
      <c r="L233" s="11">
        <v>22927</v>
      </c>
      <c r="M233" s="11">
        <v>13714</v>
      </c>
      <c r="N233" s="11">
        <v>13937</v>
      </c>
      <c r="O233" s="12">
        <v>0</v>
      </c>
      <c r="P233" s="12">
        <v>1308</v>
      </c>
      <c r="Q233" s="11">
        <v>81663</v>
      </c>
      <c r="R233">
        <f t="shared" si="21"/>
        <v>0</v>
      </c>
      <c r="S233">
        <f t="shared" si="22"/>
        <v>0</v>
      </c>
      <c r="T233">
        <f t="shared" si="23"/>
        <v>51886</v>
      </c>
      <c r="U233" s="10">
        <f t="shared" si="24"/>
        <v>56807</v>
      </c>
      <c r="V233">
        <f t="shared" si="25"/>
        <v>0.26431021855606524</v>
      </c>
      <c r="W233" t="str">
        <f t="shared" si="26"/>
        <v>South East Cambridgeshire </v>
      </c>
      <c r="X233">
        <f t="shared" si="27"/>
        <v>28959</v>
      </c>
      <c r="Z233">
        <v>0</v>
      </c>
      <c r="AA233" s="6">
        <v>231</v>
      </c>
      <c r="AB233" s="7" t="s">
        <v>2372</v>
      </c>
      <c r="AC233" s="92">
        <v>12</v>
      </c>
      <c r="AD233" s="92" t="s">
        <v>1724</v>
      </c>
      <c r="AE233" s="93">
        <v>1</v>
      </c>
      <c r="AF233" s="93">
        <v>1</v>
      </c>
      <c r="AG233" s="94" t="s">
        <v>485</v>
      </c>
      <c r="AH233" s="95">
        <v>1949</v>
      </c>
      <c r="AI233" s="95" t="s">
        <v>486</v>
      </c>
      <c r="AJ233" s="95" t="s">
        <v>421</v>
      </c>
      <c r="AK233" s="95" t="s">
        <v>487</v>
      </c>
      <c r="AL233" s="95"/>
      <c r="AM233" s="95" t="s">
        <v>488</v>
      </c>
      <c r="AN233" s="95">
        <v>1983</v>
      </c>
    </row>
    <row r="234" spans="1:40" ht="12.75">
      <c r="A234" s="6">
        <v>232</v>
      </c>
      <c r="B234" s="7" t="s">
        <v>2373</v>
      </c>
      <c r="C234">
        <v>33</v>
      </c>
      <c r="D234" s="6">
        <v>232</v>
      </c>
      <c r="E234" s="7" t="s">
        <v>2373</v>
      </c>
      <c r="F234" s="10">
        <v>19253</v>
      </c>
      <c r="G234" s="10">
        <v>29806</v>
      </c>
      <c r="H234" s="10">
        <v>5353</v>
      </c>
      <c r="I234" s="10">
        <v>0</v>
      </c>
      <c r="J234" s="10">
        <v>1845</v>
      </c>
      <c r="K234" s="10">
        <v>71730</v>
      </c>
      <c r="L234" s="11">
        <v>14866</v>
      </c>
      <c r="M234" s="11">
        <v>21760</v>
      </c>
      <c r="N234" s="11">
        <v>6589</v>
      </c>
      <c r="O234" s="12">
        <v>0</v>
      </c>
      <c r="P234" s="12">
        <v>1662</v>
      </c>
      <c r="Q234" s="11">
        <v>70382</v>
      </c>
      <c r="R234">
        <f t="shared" si="21"/>
        <v>1</v>
      </c>
      <c r="S234">
        <f t="shared" si="22"/>
        <v>1</v>
      </c>
      <c r="T234">
        <f t="shared" si="23"/>
        <v>44877</v>
      </c>
      <c r="U234" s="10">
        <f t="shared" si="24"/>
        <v>56257</v>
      </c>
      <c r="V234">
        <f t="shared" si="25"/>
        <v>0.4848808966731288</v>
      </c>
      <c r="W234" t="str">
        <f t="shared" si="26"/>
        <v>City of Chester</v>
      </c>
      <c r="X234">
        <f t="shared" si="27"/>
        <v>23117</v>
      </c>
      <c r="Z234">
        <v>1</v>
      </c>
      <c r="AA234" s="6">
        <v>232</v>
      </c>
      <c r="AB234" s="7" t="s">
        <v>2373</v>
      </c>
      <c r="AC234" s="92">
        <v>13</v>
      </c>
      <c r="AD234" s="92" t="s">
        <v>489</v>
      </c>
      <c r="AE234" s="93">
        <v>2</v>
      </c>
      <c r="AF234" s="93">
        <v>2</v>
      </c>
      <c r="AG234" s="94" t="s">
        <v>490</v>
      </c>
      <c r="AH234" s="95">
        <v>1945</v>
      </c>
      <c r="AI234" s="95" t="s">
        <v>491</v>
      </c>
      <c r="AJ234" s="95" t="s">
        <v>362</v>
      </c>
      <c r="AK234" s="95" t="s">
        <v>492</v>
      </c>
      <c r="AL234" s="95" t="s">
        <v>493</v>
      </c>
      <c r="AM234" s="95" t="s">
        <v>2133</v>
      </c>
      <c r="AN234" s="95">
        <v>1997</v>
      </c>
    </row>
    <row r="235" spans="1:40" ht="12.75">
      <c r="A235" s="6">
        <v>233</v>
      </c>
      <c r="B235" s="7" t="s">
        <v>2374</v>
      </c>
      <c r="C235">
        <v>66</v>
      </c>
      <c r="D235" s="6">
        <v>233</v>
      </c>
      <c r="E235" s="7" t="s">
        <v>2374</v>
      </c>
      <c r="F235" s="10">
        <v>22012</v>
      </c>
      <c r="G235" s="10">
        <v>14714</v>
      </c>
      <c r="H235" s="10">
        <v>15882</v>
      </c>
      <c r="I235" s="10">
        <v>0</v>
      </c>
      <c r="J235" s="10">
        <v>811</v>
      </c>
      <c r="K235" s="10">
        <v>68873</v>
      </c>
      <c r="L235" s="11">
        <v>20872</v>
      </c>
      <c r="M235" s="11">
        <v>13738</v>
      </c>
      <c r="N235" s="11">
        <v>9719</v>
      </c>
      <c r="O235" s="12">
        <v>0</v>
      </c>
      <c r="P235" s="12">
        <v>754</v>
      </c>
      <c r="Q235" s="11">
        <v>71941</v>
      </c>
      <c r="R235">
        <f t="shared" si="21"/>
        <v>0</v>
      </c>
      <c r="S235">
        <f t="shared" si="22"/>
        <v>0</v>
      </c>
      <c r="T235">
        <f t="shared" si="23"/>
        <v>45083</v>
      </c>
      <c r="U235" s="10">
        <f t="shared" si="24"/>
        <v>53419</v>
      </c>
      <c r="V235">
        <f t="shared" si="25"/>
        <v>0.3047268371670031</v>
      </c>
      <c r="W235" t="str">
        <f t="shared" si="26"/>
        <v>Congleton</v>
      </c>
      <c r="X235">
        <f t="shared" si="27"/>
        <v>24211</v>
      </c>
      <c r="Z235">
        <v>0</v>
      </c>
      <c r="AA235" s="6">
        <v>233</v>
      </c>
      <c r="AB235" s="7" t="s">
        <v>2374</v>
      </c>
      <c r="AC235" s="92">
        <v>13</v>
      </c>
      <c r="AD235" s="92" t="s">
        <v>489</v>
      </c>
      <c r="AE235" s="93">
        <v>1</v>
      </c>
      <c r="AF235" s="93">
        <v>1</v>
      </c>
      <c r="AG235" s="94" t="s">
        <v>494</v>
      </c>
      <c r="AH235" s="95">
        <v>1941</v>
      </c>
      <c r="AI235" s="95" t="s">
        <v>495</v>
      </c>
      <c r="AJ235" s="95" t="s">
        <v>346</v>
      </c>
      <c r="AK235" s="95" t="s">
        <v>386</v>
      </c>
      <c r="AL235" s="95"/>
      <c r="AM235" s="95" t="s">
        <v>496</v>
      </c>
      <c r="AN235" s="95">
        <v>1983</v>
      </c>
    </row>
    <row r="236" spans="1:40" ht="12.75">
      <c r="A236" s="6">
        <v>234</v>
      </c>
      <c r="B236" s="7" t="s">
        <v>2375</v>
      </c>
      <c r="C236">
        <v>33</v>
      </c>
      <c r="D236" s="6">
        <v>234</v>
      </c>
      <c r="E236" s="7" t="s">
        <v>2375</v>
      </c>
      <c r="F236" s="10">
        <v>13662</v>
      </c>
      <c r="G236" s="10">
        <v>29460</v>
      </c>
      <c r="H236" s="10">
        <v>5940</v>
      </c>
      <c r="I236" s="10">
        <v>0</v>
      </c>
      <c r="J236" s="10">
        <v>1543</v>
      </c>
      <c r="K236" s="10">
        <v>68694</v>
      </c>
      <c r="L236" s="11">
        <v>12650</v>
      </c>
      <c r="M236" s="11">
        <v>22556</v>
      </c>
      <c r="N236" s="11">
        <v>5595</v>
      </c>
      <c r="O236" s="12">
        <v>0</v>
      </c>
      <c r="P236" s="12">
        <v>746</v>
      </c>
      <c r="Q236" s="11">
        <v>69040</v>
      </c>
      <c r="R236">
        <f t="shared" si="21"/>
        <v>1</v>
      </c>
      <c r="S236">
        <f t="shared" si="22"/>
        <v>1</v>
      </c>
      <c r="T236">
        <f t="shared" si="23"/>
        <v>41547</v>
      </c>
      <c r="U236" s="10">
        <f t="shared" si="24"/>
        <v>50605</v>
      </c>
      <c r="V236">
        <f t="shared" si="25"/>
        <v>0.5429032180422172</v>
      </c>
      <c r="W236" t="str">
        <f t="shared" si="26"/>
        <v>Crewe and Nantwich</v>
      </c>
      <c r="X236">
        <f t="shared" si="27"/>
        <v>18991</v>
      </c>
      <c r="Z236">
        <v>1</v>
      </c>
      <c r="AA236" s="6">
        <v>234</v>
      </c>
      <c r="AB236" s="7" t="s">
        <v>2375</v>
      </c>
      <c r="AC236" s="92">
        <v>13</v>
      </c>
      <c r="AD236" s="92" t="s">
        <v>489</v>
      </c>
      <c r="AE236" s="93">
        <v>2</v>
      </c>
      <c r="AF236" s="93">
        <v>2</v>
      </c>
      <c r="AG236" s="94" t="s">
        <v>497</v>
      </c>
      <c r="AH236" s="95">
        <v>1930</v>
      </c>
      <c r="AI236" s="95" t="s">
        <v>498</v>
      </c>
      <c r="AJ236" s="95" t="s">
        <v>362</v>
      </c>
      <c r="AK236" s="95" t="s">
        <v>386</v>
      </c>
      <c r="AL236" s="95" t="s">
        <v>499</v>
      </c>
      <c r="AM236" s="95" t="s">
        <v>2097</v>
      </c>
      <c r="AN236" s="95">
        <v>1983</v>
      </c>
    </row>
    <row r="237" spans="1:40" ht="12.75">
      <c r="A237" s="6">
        <v>235</v>
      </c>
      <c r="B237" s="7" t="s">
        <v>2376</v>
      </c>
      <c r="C237">
        <v>33</v>
      </c>
      <c r="D237" s="6">
        <v>235</v>
      </c>
      <c r="E237" s="7" t="s">
        <v>2376</v>
      </c>
      <c r="F237" s="10">
        <v>21027</v>
      </c>
      <c r="G237" s="10">
        <v>19842</v>
      </c>
      <c r="H237" s="10">
        <v>6540</v>
      </c>
      <c r="I237" s="10">
        <v>0</v>
      </c>
      <c r="J237" s="10">
        <v>2041</v>
      </c>
      <c r="K237" s="10">
        <v>65256</v>
      </c>
      <c r="L237" s="11">
        <v>20556</v>
      </c>
      <c r="M237" s="11">
        <v>15988</v>
      </c>
      <c r="N237" s="11">
        <v>6975</v>
      </c>
      <c r="O237" s="12">
        <v>0</v>
      </c>
      <c r="P237" s="12">
        <v>868</v>
      </c>
      <c r="Q237" s="11">
        <v>69181</v>
      </c>
      <c r="R237">
        <f t="shared" si="21"/>
        <v>0</v>
      </c>
      <c r="S237">
        <f t="shared" si="22"/>
        <v>0</v>
      </c>
      <c r="T237">
        <f t="shared" si="23"/>
        <v>44387</v>
      </c>
      <c r="U237" s="10">
        <f t="shared" si="24"/>
        <v>49450</v>
      </c>
      <c r="V237">
        <f t="shared" si="25"/>
        <v>0.3601955527519319</v>
      </c>
      <c r="W237" t="str">
        <f t="shared" si="26"/>
        <v>Eddisbury</v>
      </c>
      <c r="X237">
        <f t="shared" si="27"/>
        <v>23831</v>
      </c>
      <c r="Z237">
        <v>0</v>
      </c>
      <c r="AA237" s="6">
        <v>235</v>
      </c>
      <c r="AB237" s="7" t="s">
        <v>2376</v>
      </c>
      <c r="AC237" s="92">
        <v>13</v>
      </c>
      <c r="AD237" s="92" t="s">
        <v>489</v>
      </c>
      <c r="AE237" s="93">
        <v>1</v>
      </c>
      <c r="AF237" s="93">
        <v>1</v>
      </c>
      <c r="AG237" s="94" t="s">
        <v>500</v>
      </c>
      <c r="AH237" s="95" t="s">
        <v>501</v>
      </c>
      <c r="AI237" s="95"/>
      <c r="AJ237" s="95" t="s">
        <v>387</v>
      </c>
      <c r="AK237" s="95"/>
      <c r="AL237" s="95"/>
      <c r="AM237" s="95" t="s">
        <v>396</v>
      </c>
      <c r="AN237" s="95">
        <v>1999</v>
      </c>
    </row>
    <row r="238" spans="1:40" ht="12.75">
      <c r="A238" s="6">
        <v>236</v>
      </c>
      <c r="B238" s="7" t="s">
        <v>2377</v>
      </c>
      <c r="C238">
        <v>33</v>
      </c>
      <c r="D238" s="6">
        <v>236</v>
      </c>
      <c r="E238" s="7" t="s">
        <v>2377</v>
      </c>
      <c r="F238" s="10">
        <v>15274</v>
      </c>
      <c r="G238" s="10">
        <v>31310</v>
      </c>
      <c r="H238" s="10">
        <v>4673</v>
      </c>
      <c r="I238" s="10">
        <v>0</v>
      </c>
      <c r="J238" s="10">
        <v>1305</v>
      </c>
      <c r="K238" s="10">
        <v>67573</v>
      </c>
      <c r="L238" s="11">
        <v>12103</v>
      </c>
      <c r="M238" s="11">
        <v>22964</v>
      </c>
      <c r="N238" s="11">
        <v>4828</v>
      </c>
      <c r="O238" s="12">
        <v>0</v>
      </c>
      <c r="P238" s="12">
        <v>1633</v>
      </c>
      <c r="Q238" s="11">
        <v>68147</v>
      </c>
      <c r="R238">
        <f t="shared" si="21"/>
        <v>1</v>
      </c>
      <c r="S238">
        <f t="shared" si="22"/>
        <v>1</v>
      </c>
      <c r="T238">
        <f t="shared" si="23"/>
        <v>41528</v>
      </c>
      <c r="U238" s="10">
        <f t="shared" si="24"/>
        <v>52562</v>
      </c>
      <c r="V238">
        <f t="shared" si="25"/>
        <v>0.5529763051435176</v>
      </c>
      <c r="W238" t="str">
        <f t="shared" si="26"/>
        <v>Ellesmere Port and Neston</v>
      </c>
      <c r="X238">
        <f t="shared" si="27"/>
        <v>18564</v>
      </c>
      <c r="Z238">
        <v>1</v>
      </c>
      <c r="AA238" s="6">
        <v>236</v>
      </c>
      <c r="AB238" s="7" t="s">
        <v>2377</v>
      </c>
      <c r="AC238" s="92">
        <v>13</v>
      </c>
      <c r="AD238" s="92" t="s">
        <v>489</v>
      </c>
      <c r="AE238" s="93">
        <v>2</v>
      </c>
      <c r="AF238" s="93">
        <v>2</v>
      </c>
      <c r="AG238" s="94" t="s">
        <v>502</v>
      </c>
      <c r="AH238" s="95">
        <v>1949</v>
      </c>
      <c r="AI238" s="95" t="s">
        <v>503</v>
      </c>
      <c r="AJ238" s="95" t="s">
        <v>362</v>
      </c>
      <c r="AK238" s="95" t="s">
        <v>504</v>
      </c>
      <c r="AL238" s="95"/>
      <c r="AM238" s="95" t="s">
        <v>505</v>
      </c>
      <c r="AN238" s="95">
        <v>1992</v>
      </c>
    </row>
    <row r="239" spans="1:40" ht="12.75">
      <c r="A239" s="6">
        <v>237</v>
      </c>
      <c r="B239" s="7" t="s">
        <v>2378</v>
      </c>
      <c r="C239">
        <v>32</v>
      </c>
      <c r="D239" s="6">
        <v>237</v>
      </c>
      <c r="E239" s="7" t="s">
        <v>2378</v>
      </c>
      <c r="F239" s="10">
        <v>7847</v>
      </c>
      <c r="G239" s="10">
        <v>31497</v>
      </c>
      <c r="H239" s="10">
        <v>3263</v>
      </c>
      <c r="I239" s="10">
        <v>0</v>
      </c>
      <c r="J239" s="10">
        <v>1832</v>
      </c>
      <c r="K239" s="10">
        <v>64987</v>
      </c>
      <c r="L239" s="11">
        <v>6413</v>
      </c>
      <c r="M239" s="11">
        <v>23841</v>
      </c>
      <c r="N239" s="11">
        <v>4216</v>
      </c>
      <c r="O239" s="12">
        <v>0</v>
      </c>
      <c r="P239" s="12">
        <v>0</v>
      </c>
      <c r="Q239" s="11">
        <v>63673</v>
      </c>
      <c r="R239">
        <f t="shared" si="21"/>
        <v>1</v>
      </c>
      <c r="S239">
        <f t="shared" si="22"/>
        <v>1</v>
      </c>
      <c r="T239">
        <f t="shared" si="23"/>
        <v>34470</v>
      </c>
      <c r="U239" s="10">
        <f t="shared" si="24"/>
        <v>44439</v>
      </c>
      <c r="V239">
        <f t="shared" si="25"/>
        <v>0.691644908616188</v>
      </c>
      <c r="W239" t="str">
        <f t="shared" si="26"/>
        <v>Halton</v>
      </c>
      <c r="X239">
        <f t="shared" si="27"/>
        <v>10629</v>
      </c>
      <c r="Z239">
        <v>1</v>
      </c>
      <c r="AA239" s="6">
        <v>237</v>
      </c>
      <c r="AB239" s="7" t="s">
        <v>2378</v>
      </c>
      <c r="AC239" s="92">
        <v>13</v>
      </c>
      <c r="AD239" s="92" t="s">
        <v>489</v>
      </c>
      <c r="AE239" s="93">
        <v>2</v>
      </c>
      <c r="AF239" s="93">
        <v>2</v>
      </c>
      <c r="AG239" s="94" t="s">
        <v>506</v>
      </c>
      <c r="AH239" s="95">
        <v>1953</v>
      </c>
      <c r="AI239" s="95" t="s">
        <v>507</v>
      </c>
      <c r="AJ239" s="95" t="s">
        <v>362</v>
      </c>
      <c r="AK239" s="95" t="s">
        <v>508</v>
      </c>
      <c r="AL239" s="95"/>
      <c r="AM239" s="95" t="s">
        <v>484</v>
      </c>
      <c r="AN239" s="95">
        <v>1997</v>
      </c>
    </row>
    <row r="240" spans="1:40" ht="12.75">
      <c r="A240" s="6">
        <v>238</v>
      </c>
      <c r="B240" s="7" t="s">
        <v>2379</v>
      </c>
      <c r="C240">
        <v>32</v>
      </c>
      <c r="D240" s="6">
        <v>238</v>
      </c>
      <c r="E240" s="7" t="s">
        <v>2379</v>
      </c>
      <c r="F240" s="10">
        <v>26888</v>
      </c>
      <c r="G240" s="10">
        <v>18234</v>
      </c>
      <c r="H240" s="10">
        <v>9075</v>
      </c>
      <c r="I240" s="10">
        <v>0</v>
      </c>
      <c r="J240" s="10">
        <v>0</v>
      </c>
      <c r="K240" s="10">
        <v>72049</v>
      </c>
      <c r="L240" s="11">
        <v>22284</v>
      </c>
      <c r="M240" s="11">
        <v>15084</v>
      </c>
      <c r="N240" s="11">
        <v>8217</v>
      </c>
      <c r="O240" s="12">
        <v>0</v>
      </c>
      <c r="P240" s="12">
        <v>0</v>
      </c>
      <c r="Q240" s="11">
        <v>73123</v>
      </c>
      <c r="R240">
        <f t="shared" si="21"/>
        <v>0</v>
      </c>
      <c r="S240">
        <f t="shared" si="22"/>
        <v>0</v>
      </c>
      <c r="T240">
        <f t="shared" si="23"/>
        <v>45585</v>
      </c>
      <c r="U240" s="10">
        <f t="shared" si="24"/>
        <v>54197</v>
      </c>
      <c r="V240">
        <f t="shared" si="25"/>
        <v>0.33089832181638695</v>
      </c>
      <c r="W240" t="str">
        <f t="shared" si="26"/>
        <v>Macclesfield</v>
      </c>
      <c r="X240">
        <f t="shared" si="27"/>
        <v>23301</v>
      </c>
      <c r="Z240">
        <v>1</v>
      </c>
      <c r="AA240" s="6">
        <v>238</v>
      </c>
      <c r="AB240" s="7" t="s">
        <v>2379</v>
      </c>
      <c r="AC240" s="92">
        <v>13</v>
      </c>
      <c r="AD240" s="92" t="s">
        <v>489</v>
      </c>
      <c r="AE240" s="93">
        <v>1</v>
      </c>
      <c r="AF240" s="93">
        <v>1</v>
      </c>
      <c r="AG240" s="94" t="s">
        <v>509</v>
      </c>
      <c r="AH240" s="95">
        <v>1938</v>
      </c>
      <c r="AI240" s="95" t="s">
        <v>407</v>
      </c>
      <c r="AJ240" s="95" t="s">
        <v>362</v>
      </c>
      <c r="AK240" s="95" t="s">
        <v>386</v>
      </c>
      <c r="AL240" s="95"/>
      <c r="AM240" s="95" t="s">
        <v>510</v>
      </c>
      <c r="AN240" s="95">
        <v>1971</v>
      </c>
    </row>
    <row r="241" spans="1:40" ht="12.75">
      <c r="A241" s="6">
        <v>239</v>
      </c>
      <c r="B241" s="7" t="s">
        <v>2380</v>
      </c>
      <c r="C241">
        <v>32</v>
      </c>
      <c r="D241" s="6">
        <v>239</v>
      </c>
      <c r="E241" s="7" t="s">
        <v>2380</v>
      </c>
      <c r="F241" s="10">
        <v>18277</v>
      </c>
      <c r="G241" s="10"/>
      <c r="H241" s="10"/>
      <c r="I241" s="10">
        <v>0</v>
      </c>
      <c r="J241" s="10">
        <v>30515</v>
      </c>
      <c r="K241" s="10">
        <v>63822</v>
      </c>
      <c r="L241" s="11">
        <v>19860</v>
      </c>
      <c r="M241" s="11">
        <v>11249</v>
      </c>
      <c r="N241" s="11">
        <v>7685</v>
      </c>
      <c r="O241" s="12">
        <v>0</v>
      </c>
      <c r="P241" s="12">
        <v>2484</v>
      </c>
      <c r="Q241" s="11">
        <v>64954</v>
      </c>
      <c r="R241">
        <f t="shared" si="21"/>
        <v>0</v>
      </c>
      <c r="S241">
        <f t="shared" si="22"/>
        <v>0</v>
      </c>
      <c r="T241">
        <f t="shared" si="23"/>
        <v>41278</v>
      </c>
      <c r="U241" s="10">
        <f t="shared" si="24"/>
        <v>48792</v>
      </c>
      <c r="V241">
        <f t="shared" si="25"/>
        <v>0.27251804835505594</v>
      </c>
      <c r="W241" t="str">
        <f t="shared" si="26"/>
        <v>Tatton</v>
      </c>
      <c r="X241">
        <f t="shared" si="27"/>
        <v>21418</v>
      </c>
      <c r="Z241">
        <v>1</v>
      </c>
      <c r="AA241" s="6">
        <v>239</v>
      </c>
      <c r="AB241" s="7" t="s">
        <v>2380</v>
      </c>
      <c r="AC241" s="92">
        <v>13</v>
      </c>
      <c r="AD241" s="92" t="s">
        <v>489</v>
      </c>
      <c r="AE241" s="93">
        <v>1</v>
      </c>
      <c r="AF241" s="93">
        <v>6</v>
      </c>
      <c r="AG241" s="94" t="s">
        <v>511</v>
      </c>
      <c r="AH241" s="95"/>
      <c r="AI241" s="95" t="s">
        <v>512</v>
      </c>
      <c r="AJ241" s="95" t="s">
        <v>362</v>
      </c>
      <c r="AK241" s="95" t="s">
        <v>513</v>
      </c>
      <c r="AL241" s="95" t="s">
        <v>514</v>
      </c>
      <c r="AM241" s="95" t="s">
        <v>515</v>
      </c>
      <c r="AN241" s="95">
        <v>2001</v>
      </c>
    </row>
    <row r="242" spans="1:40" ht="12.75">
      <c r="A242" s="6">
        <v>240</v>
      </c>
      <c r="B242" s="7" t="s">
        <v>2381</v>
      </c>
      <c r="C242">
        <v>32</v>
      </c>
      <c r="D242" s="6">
        <v>240</v>
      </c>
      <c r="E242" s="7" t="s">
        <v>2381</v>
      </c>
      <c r="F242" s="10">
        <v>12300</v>
      </c>
      <c r="G242" s="10">
        <v>31827</v>
      </c>
      <c r="H242" s="10">
        <v>5308</v>
      </c>
      <c r="I242" s="10">
        <v>0</v>
      </c>
      <c r="J242" s="10">
        <v>1816</v>
      </c>
      <c r="K242" s="10">
        <v>72694</v>
      </c>
      <c r="L242" s="11">
        <v>8870</v>
      </c>
      <c r="M242" s="11">
        <v>24026</v>
      </c>
      <c r="N242" s="11">
        <v>5232</v>
      </c>
      <c r="O242" s="12">
        <v>0</v>
      </c>
      <c r="P242" s="12">
        <v>782</v>
      </c>
      <c r="Q242" s="11">
        <v>72445</v>
      </c>
      <c r="R242">
        <f t="shared" si="21"/>
        <v>1</v>
      </c>
      <c r="S242">
        <f t="shared" si="22"/>
        <v>1</v>
      </c>
      <c r="T242">
        <f t="shared" si="23"/>
        <v>38910</v>
      </c>
      <c r="U242" s="10">
        <f t="shared" si="24"/>
        <v>51251</v>
      </c>
      <c r="V242">
        <f t="shared" si="25"/>
        <v>0.6174762271909535</v>
      </c>
      <c r="W242" t="str">
        <f t="shared" si="26"/>
        <v>Warrington North</v>
      </c>
      <c r="X242">
        <f t="shared" si="27"/>
        <v>14884</v>
      </c>
      <c r="Z242">
        <v>0</v>
      </c>
      <c r="AA242" s="6">
        <v>240</v>
      </c>
      <c r="AB242" s="7" t="s">
        <v>2381</v>
      </c>
      <c r="AC242" s="92">
        <v>13</v>
      </c>
      <c r="AD242" s="92" t="s">
        <v>489</v>
      </c>
      <c r="AE242" s="93">
        <v>2</v>
      </c>
      <c r="AF242" s="93">
        <v>2</v>
      </c>
      <c r="AG242" s="94" t="s">
        <v>516</v>
      </c>
      <c r="AH242" s="95">
        <v>1954</v>
      </c>
      <c r="AI242" s="95" t="s">
        <v>517</v>
      </c>
      <c r="AJ242" s="95" t="s">
        <v>346</v>
      </c>
      <c r="AK242" s="95" t="s">
        <v>1592</v>
      </c>
      <c r="AL242" s="95"/>
      <c r="AM242" s="95" t="s">
        <v>396</v>
      </c>
      <c r="AN242" s="95">
        <v>1997</v>
      </c>
    </row>
    <row r="243" spans="1:40" ht="12.75">
      <c r="A243" s="6">
        <v>241</v>
      </c>
      <c r="B243" s="7" t="s">
        <v>2382</v>
      </c>
      <c r="C243">
        <v>32</v>
      </c>
      <c r="D243" s="6">
        <v>241</v>
      </c>
      <c r="E243" s="7" t="s">
        <v>2382</v>
      </c>
      <c r="F243" s="10">
        <v>17914</v>
      </c>
      <c r="G243" s="10">
        <v>28721</v>
      </c>
      <c r="H243" s="10">
        <v>7199</v>
      </c>
      <c r="I243" s="10">
        <v>0</v>
      </c>
      <c r="J243" s="10">
        <v>1248</v>
      </c>
      <c r="K243" s="10">
        <v>72262</v>
      </c>
      <c r="L243" s="11">
        <v>15022</v>
      </c>
      <c r="M243" s="11">
        <v>22419</v>
      </c>
      <c r="N243" s="11">
        <v>7419</v>
      </c>
      <c r="O243" s="12">
        <v>0</v>
      </c>
      <c r="P243" s="12">
        <v>637</v>
      </c>
      <c r="Q243" s="11">
        <v>74283</v>
      </c>
      <c r="R243">
        <f t="shared" si="21"/>
        <v>1</v>
      </c>
      <c r="S243">
        <f t="shared" si="22"/>
        <v>1</v>
      </c>
      <c r="T243">
        <f t="shared" si="23"/>
        <v>45497</v>
      </c>
      <c r="U243" s="10">
        <f t="shared" si="24"/>
        <v>55082</v>
      </c>
      <c r="V243">
        <f t="shared" si="25"/>
        <v>0.4927577642481922</v>
      </c>
      <c r="W243" t="str">
        <f t="shared" si="26"/>
        <v>Warrington South</v>
      </c>
      <c r="X243">
        <f t="shared" si="27"/>
        <v>23078</v>
      </c>
      <c r="Z243">
        <v>0</v>
      </c>
      <c r="AA243" s="6">
        <v>241</v>
      </c>
      <c r="AB243" s="7" t="s">
        <v>2382</v>
      </c>
      <c r="AC243" s="92">
        <v>13</v>
      </c>
      <c r="AD243" s="92" t="s">
        <v>489</v>
      </c>
      <c r="AE243" s="93">
        <v>2</v>
      </c>
      <c r="AF243" s="93">
        <v>2</v>
      </c>
      <c r="AG243" s="94" t="s">
        <v>518</v>
      </c>
      <c r="AH243" s="95">
        <v>1956</v>
      </c>
      <c r="AI243" s="95" t="s">
        <v>519</v>
      </c>
      <c r="AJ243" s="95" t="s">
        <v>346</v>
      </c>
      <c r="AK243" s="95" t="s">
        <v>520</v>
      </c>
      <c r="AL243" s="95"/>
      <c r="AM243" s="95" t="s">
        <v>521</v>
      </c>
      <c r="AN243" s="95">
        <v>1997</v>
      </c>
    </row>
    <row r="244" spans="1:40" ht="12.75">
      <c r="A244" s="6">
        <v>242</v>
      </c>
      <c r="B244" s="7" t="s">
        <v>2383</v>
      </c>
      <c r="C244">
        <v>32</v>
      </c>
      <c r="D244" s="6">
        <v>242</v>
      </c>
      <c r="E244" s="7" t="s">
        <v>2383</v>
      </c>
      <c r="F244" s="10">
        <v>13796</v>
      </c>
      <c r="G244" s="10">
        <v>27244</v>
      </c>
      <c r="H244" s="10">
        <v>5949</v>
      </c>
      <c r="I244" s="10">
        <v>0</v>
      </c>
      <c r="J244" s="10">
        <v>1312</v>
      </c>
      <c r="K244" s="10">
        <v>66011</v>
      </c>
      <c r="L244" s="11">
        <v>10974</v>
      </c>
      <c r="M244" s="11">
        <v>20611</v>
      </c>
      <c r="N244" s="11">
        <v>5643</v>
      </c>
      <c r="O244" s="12">
        <v>0</v>
      </c>
      <c r="P244" s="12">
        <v>2043</v>
      </c>
      <c r="Q244" s="11">
        <v>68236</v>
      </c>
      <c r="R244">
        <f t="shared" si="21"/>
        <v>1</v>
      </c>
      <c r="S244">
        <f t="shared" si="22"/>
        <v>1</v>
      </c>
      <c r="T244">
        <f t="shared" si="23"/>
        <v>39271</v>
      </c>
      <c r="U244" s="10">
        <f t="shared" si="24"/>
        <v>48301</v>
      </c>
      <c r="V244">
        <f t="shared" si="25"/>
        <v>0.5248402128797331</v>
      </c>
      <c r="W244" t="str">
        <f t="shared" si="26"/>
        <v>Weaver Vale</v>
      </c>
      <c r="X244">
        <f t="shared" si="27"/>
        <v>18660</v>
      </c>
      <c r="Z244">
        <v>1</v>
      </c>
      <c r="AA244" s="6">
        <v>242</v>
      </c>
      <c r="AB244" s="7" t="s">
        <v>2383</v>
      </c>
      <c r="AC244" s="92">
        <v>13</v>
      </c>
      <c r="AD244" s="92" t="s">
        <v>489</v>
      </c>
      <c r="AE244" s="93">
        <v>2</v>
      </c>
      <c r="AF244" s="93">
        <v>2</v>
      </c>
      <c r="AG244" s="94" t="s">
        <v>522</v>
      </c>
      <c r="AH244" s="95">
        <v>1952</v>
      </c>
      <c r="AI244" s="95" t="s">
        <v>523</v>
      </c>
      <c r="AJ244" s="95" t="s">
        <v>385</v>
      </c>
      <c r="AK244" s="95" t="s">
        <v>524</v>
      </c>
      <c r="AL244" s="95"/>
      <c r="AM244" s="95" t="s">
        <v>525</v>
      </c>
      <c r="AN244" s="95">
        <v>1997</v>
      </c>
    </row>
    <row r="245" spans="1:40" ht="12.75">
      <c r="A245" s="6">
        <v>243</v>
      </c>
      <c r="B245" s="7" t="s">
        <v>2384</v>
      </c>
      <c r="C245">
        <v>34</v>
      </c>
      <c r="D245" s="6">
        <v>243</v>
      </c>
      <c r="E245" s="7" t="s">
        <v>2384</v>
      </c>
      <c r="F245" s="10">
        <v>15463</v>
      </c>
      <c r="G245" s="10">
        <v>18151</v>
      </c>
      <c r="H245" s="10">
        <v>13512</v>
      </c>
      <c r="I245" s="10">
        <v>0</v>
      </c>
      <c r="J245" s="10">
        <v>6506</v>
      </c>
      <c r="K245" s="10">
        <v>71383</v>
      </c>
      <c r="L245" s="11">
        <v>14005</v>
      </c>
      <c r="M245" s="11">
        <v>18532</v>
      </c>
      <c r="N245" s="11">
        <v>11453</v>
      </c>
      <c r="O245" s="12">
        <v>0</v>
      </c>
      <c r="P245" s="12">
        <v>2830</v>
      </c>
      <c r="Q245" s="11">
        <v>72814</v>
      </c>
      <c r="R245">
        <f t="shared" si="21"/>
        <v>1</v>
      </c>
      <c r="S245">
        <f t="shared" si="22"/>
        <v>1</v>
      </c>
      <c r="T245">
        <f t="shared" si="23"/>
        <v>46820</v>
      </c>
      <c r="U245" s="10">
        <f t="shared" si="24"/>
        <v>53632</v>
      </c>
      <c r="V245">
        <f t="shared" si="25"/>
        <v>0.39581375480563863</v>
      </c>
      <c r="W245" t="str">
        <f t="shared" si="26"/>
        <v>Falmouth and Camborne</v>
      </c>
      <c r="X245">
        <f t="shared" si="27"/>
        <v>28288</v>
      </c>
      <c r="Z245">
        <v>0</v>
      </c>
      <c r="AA245" s="6">
        <v>243</v>
      </c>
      <c r="AB245" s="7" t="s">
        <v>2384</v>
      </c>
      <c r="AC245" s="92">
        <v>14</v>
      </c>
      <c r="AD245" s="92" t="s">
        <v>526</v>
      </c>
      <c r="AE245" s="93">
        <v>2</v>
      </c>
      <c r="AF245" s="93">
        <v>2</v>
      </c>
      <c r="AG245" s="94" t="s">
        <v>527</v>
      </c>
      <c r="AH245" s="95">
        <v>1955</v>
      </c>
      <c r="AI245" s="95" t="s">
        <v>528</v>
      </c>
      <c r="AJ245" s="95" t="s">
        <v>346</v>
      </c>
      <c r="AK245" s="95" t="s">
        <v>1537</v>
      </c>
      <c r="AL245" s="95"/>
      <c r="AM245" s="95" t="s">
        <v>529</v>
      </c>
      <c r="AN245" s="95">
        <v>1997</v>
      </c>
    </row>
    <row r="246" spans="1:40" ht="12.75">
      <c r="A246" s="6">
        <v>244</v>
      </c>
      <c r="B246" s="7" t="s">
        <v>2385</v>
      </c>
      <c r="C246">
        <v>34</v>
      </c>
      <c r="D246" s="6">
        <v>244</v>
      </c>
      <c r="E246" s="7" t="s">
        <v>2385</v>
      </c>
      <c r="F246" s="10">
        <v>17253</v>
      </c>
      <c r="G246" s="10">
        <v>5523</v>
      </c>
      <c r="H246" s="10">
        <v>31186</v>
      </c>
      <c r="I246" s="10">
        <v>0</v>
      </c>
      <c r="J246" s="10">
        <v>4619</v>
      </c>
      <c r="K246" s="10">
        <v>80076</v>
      </c>
      <c r="L246" s="11">
        <v>18250</v>
      </c>
      <c r="M246" s="11">
        <v>5257</v>
      </c>
      <c r="N246" s="11">
        <v>28082</v>
      </c>
      <c r="O246" s="12">
        <v>0</v>
      </c>
      <c r="P246" s="12">
        <v>2394</v>
      </c>
      <c r="Q246" s="11">
        <v>84662</v>
      </c>
      <c r="R246">
        <f t="shared" si="21"/>
        <v>0</v>
      </c>
      <c r="S246">
        <f t="shared" si="22"/>
        <v>0</v>
      </c>
      <c r="T246">
        <f t="shared" si="23"/>
        <v>53983</v>
      </c>
      <c r="U246" s="10">
        <f t="shared" si="24"/>
        <v>58581</v>
      </c>
      <c r="V246">
        <f t="shared" si="25"/>
        <v>0.097382509308486</v>
      </c>
      <c r="W246" t="str">
        <f t="shared" si="26"/>
        <v>North Cornwall </v>
      </c>
      <c r="X246">
        <f t="shared" si="27"/>
        <v>25901</v>
      </c>
      <c r="Z246">
        <v>0</v>
      </c>
      <c r="AA246" s="6">
        <v>244</v>
      </c>
      <c r="AB246" s="7" t="s">
        <v>2385</v>
      </c>
      <c r="AC246" s="92">
        <v>14</v>
      </c>
      <c r="AD246" s="92" t="s">
        <v>526</v>
      </c>
      <c r="AE246" s="93">
        <v>3</v>
      </c>
      <c r="AF246" s="93">
        <v>3</v>
      </c>
      <c r="AG246" s="94" t="s">
        <v>530</v>
      </c>
      <c r="AH246" s="95">
        <v>1941</v>
      </c>
      <c r="AI246" s="95" t="s">
        <v>531</v>
      </c>
      <c r="AJ246" s="95" t="s">
        <v>421</v>
      </c>
      <c r="AK246" s="95" t="s">
        <v>52</v>
      </c>
      <c r="AL246" s="95"/>
      <c r="AM246" s="95" t="s">
        <v>532</v>
      </c>
      <c r="AN246" s="95">
        <v>1992</v>
      </c>
    </row>
    <row r="247" spans="1:40" ht="12.75">
      <c r="A247" s="6">
        <v>245</v>
      </c>
      <c r="B247" s="7" t="s">
        <v>2386</v>
      </c>
      <c r="C247">
        <v>34</v>
      </c>
      <c r="D247" s="6">
        <v>245</v>
      </c>
      <c r="E247" s="7" t="s">
        <v>2386</v>
      </c>
      <c r="F247" s="10">
        <v>16796</v>
      </c>
      <c r="G247" s="10">
        <v>8184</v>
      </c>
      <c r="H247" s="10">
        <v>23966</v>
      </c>
      <c r="I247" s="10">
        <v>0</v>
      </c>
      <c r="J247" s="10">
        <v>4955</v>
      </c>
      <c r="K247" s="10">
        <v>71680</v>
      </c>
      <c r="L247" s="11">
        <v>15360</v>
      </c>
      <c r="M247" s="11">
        <v>6567</v>
      </c>
      <c r="N247" s="11">
        <v>25413</v>
      </c>
      <c r="O247" s="12">
        <v>0</v>
      </c>
      <c r="P247" s="12">
        <v>1926</v>
      </c>
      <c r="Q247" s="11">
        <v>74256</v>
      </c>
      <c r="R247">
        <f t="shared" si="21"/>
        <v>0</v>
      </c>
      <c r="S247">
        <f t="shared" si="22"/>
        <v>0</v>
      </c>
      <c r="T247">
        <f t="shared" si="23"/>
        <v>49266</v>
      </c>
      <c r="U247" s="10">
        <f t="shared" si="24"/>
        <v>53901</v>
      </c>
      <c r="V247">
        <f t="shared" si="25"/>
        <v>0.13329679697966143</v>
      </c>
      <c r="W247" t="str">
        <f t="shared" si="26"/>
        <v>St. Ives</v>
      </c>
      <c r="X247">
        <f t="shared" si="27"/>
        <v>23853</v>
      </c>
      <c r="Z247">
        <v>0</v>
      </c>
      <c r="AA247" s="6">
        <v>245</v>
      </c>
      <c r="AB247" s="7" t="s">
        <v>2386</v>
      </c>
      <c r="AC247" s="92">
        <v>14</v>
      </c>
      <c r="AD247" s="92" t="s">
        <v>526</v>
      </c>
      <c r="AE247" s="93">
        <v>3</v>
      </c>
      <c r="AF247" s="93">
        <v>3</v>
      </c>
      <c r="AG247" s="94" t="s">
        <v>533</v>
      </c>
      <c r="AH247" s="95">
        <v>1958</v>
      </c>
      <c r="AI247" s="95" t="s">
        <v>534</v>
      </c>
      <c r="AJ247" s="95" t="s">
        <v>346</v>
      </c>
      <c r="AK247" s="95" t="s">
        <v>535</v>
      </c>
      <c r="AL247" s="95"/>
      <c r="AM247" s="95" t="s">
        <v>536</v>
      </c>
      <c r="AN247" s="95">
        <v>1997</v>
      </c>
    </row>
    <row r="248" spans="1:40" ht="12.75">
      <c r="A248" s="6">
        <v>246</v>
      </c>
      <c r="B248" s="7" t="s">
        <v>2387</v>
      </c>
      <c r="C248">
        <v>34</v>
      </c>
      <c r="D248" s="6">
        <v>246</v>
      </c>
      <c r="E248" s="7" t="s">
        <v>2387</v>
      </c>
      <c r="F248" s="10">
        <v>20564</v>
      </c>
      <c r="G248" s="10">
        <v>7358</v>
      </c>
      <c r="H248" s="10">
        <v>27044</v>
      </c>
      <c r="I248" s="10">
        <v>0</v>
      </c>
      <c r="J248" s="10">
        <v>2466</v>
      </c>
      <c r="K248" s="10">
        <v>75825</v>
      </c>
      <c r="L248" s="11">
        <v>18381</v>
      </c>
      <c r="M248" s="11">
        <v>6429</v>
      </c>
      <c r="N248" s="11">
        <v>23756</v>
      </c>
      <c r="O248" s="12">
        <v>0</v>
      </c>
      <c r="P248" s="12">
        <v>3187</v>
      </c>
      <c r="Q248" s="11">
        <v>79090</v>
      </c>
      <c r="R248">
        <f t="shared" si="21"/>
        <v>0</v>
      </c>
      <c r="S248">
        <f t="shared" si="22"/>
        <v>0</v>
      </c>
      <c r="T248">
        <f t="shared" si="23"/>
        <v>51753</v>
      </c>
      <c r="U248" s="10">
        <f t="shared" si="24"/>
        <v>57432</v>
      </c>
      <c r="V248">
        <f t="shared" si="25"/>
        <v>0.12422468262709409</v>
      </c>
      <c r="W248" t="str">
        <f t="shared" si="26"/>
        <v>South East Cornwall </v>
      </c>
      <c r="X248">
        <f t="shared" si="27"/>
        <v>27997</v>
      </c>
      <c r="Z248">
        <v>0</v>
      </c>
      <c r="AA248" s="6">
        <v>246</v>
      </c>
      <c r="AB248" s="7" t="s">
        <v>2387</v>
      </c>
      <c r="AC248" s="92">
        <v>14</v>
      </c>
      <c r="AD248" s="92" t="s">
        <v>526</v>
      </c>
      <c r="AE248" s="93">
        <v>3</v>
      </c>
      <c r="AF248" s="93">
        <v>3</v>
      </c>
      <c r="AG248" s="94" t="s">
        <v>537</v>
      </c>
      <c r="AH248" s="95">
        <v>1947</v>
      </c>
      <c r="AI248" s="95" t="s">
        <v>538</v>
      </c>
      <c r="AJ248" s="95" t="s">
        <v>346</v>
      </c>
      <c r="AK248" s="95" t="s">
        <v>1581</v>
      </c>
      <c r="AL248" s="95"/>
      <c r="AM248" s="95" t="s">
        <v>539</v>
      </c>
      <c r="AN248" s="95">
        <v>1997</v>
      </c>
    </row>
    <row r="249" spans="1:40" ht="12.75">
      <c r="A249" s="6">
        <v>247</v>
      </c>
      <c r="B249" s="7" t="s">
        <v>2388</v>
      </c>
      <c r="C249">
        <v>34</v>
      </c>
      <c r="D249" s="6">
        <v>247</v>
      </c>
      <c r="E249" s="7" t="s">
        <v>2388</v>
      </c>
      <c r="F249" s="10">
        <v>15001</v>
      </c>
      <c r="G249" s="10">
        <v>8697</v>
      </c>
      <c r="H249" s="10">
        <v>27502</v>
      </c>
      <c r="I249" s="10">
        <v>0</v>
      </c>
      <c r="J249" s="10">
        <v>5547</v>
      </c>
      <c r="K249" s="10">
        <v>76824</v>
      </c>
      <c r="L249" s="11">
        <v>16231</v>
      </c>
      <c r="M249" s="11">
        <v>6889</v>
      </c>
      <c r="N249" s="11">
        <v>24296</v>
      </c>
      <c r="O249" s="12">
        <v>0</v>
      </c>
      <c r="P249" s="12">
        <v>2879</v>
      </c>
      <c r="Q249" s="11">
        <v>79219</v>
      </c>
      <c r="R249">
        <f t="shared" si="21"/>
        <v>0</v>
      </c>
      <c r="S249">
        <f t="shared" si="22"/>
        <v>0</v>
      </c>
      <c r="T249">
        <f t="shared" si="23"/>
        <v>50295</v>
      </c>
      <c r="U249" s="10">
        <f t="shared" si="24"/>
        <v>56747</v>
      </c>
      <c r="V249">
        <f t="shared" si="25"/>
        <v>0.13697186599065514</v>
      </c>
      <c r="W249" t="str">
        <f t="shared" si="26"/>
        <v>Truro and St. Austell</v>
      </c>
      <c r="X249">
        <f t="shared" si="27"/>
        <v>25999</v>
      </c>
      <c r="Z249">
        <v>0</v>
      </c>
      <c r="AA249" s="6">
        <v>247</v>
      </c>
      <c r="AB249" s="7" t="s">
        <v>2388</v>
      </c>
      <c r="AC249" s="92">
        <v>14</v>
      </c>
      <c r="AD249" s="92" t="s">
        <v>526</v>
      </c>
      <c r="AE249" s="93">
        <v>3</v>
      </c>
      <c r="AF249" s="93">
        <v>3</v>
      </c>
      <c r="AG249" s="94" t="s">
        <v>540</v>
      </c>
      <c r="AH249" s="95">
        <v>1963</v>
      </c>
      <c r="AI249" s="95" t="s">
        <v>541</v>
      </c>
      <c r="AJ249" s="95" t="s">
        <v>346</v>
      </c>
      <c r="AK249" s="95" t="s">
        <v>542</v>
      </c>
      <c r="AL249" s="95"/>
      <c r="AM249" s="95" t="s">
        <v>2077</v>
      </c>
      <c r="AN249" s="95">
        <v>1987</v>
      </c>
    </row>
    <row r="250" spans="1:40" ht="12.75">
      <c r="A250" s="6">
        <v>248</v>
      </c>
      <c r="B250" s="7" t="s">
        <v>2389</v>
      </c>
      <c r="C250">
        <v>35</v>
      </c>
      <c r="D250" s="6">
        <v>248</v>
      </c>
      <c r="E250" s="7" t="s">
        <v>2389</v>
      </c>
      <c r="F250" s="10">
        <v>13133</v>
      </c>
      <c r="G250" s="10">
        <v>27630</v>
      </c>
      <c r="H250" s="10">
        <v>4264</v>
      </c>
      <c r="I250" s="10">
        <v>0</v>
      </c>
      <c r="J250" s="10">
        <v>3203</v>
      </c>
      <c r="K250" s="10">
        <v>66960</v>
      </c>
      <c r="L250" s="11">
        <v>11835</v>
      </c>
      <c r="M250" s="11">
        <v>21724</v>
      </c>
      <c r="N250" s="11">
        <v>4750</v>
      </c>
      <c r="O250" s="12">
        <v>0</v>
      </c>
      <c r="P250" s="12">
        <v>711</v>
      </c>
      <c r="Q250" s="11">
        <v>64746</v>
      </c>
      <c r="R250">
        <f t="shared" si="21"/>
        <v>1</v>
      </c>
      <c r="S250">
        <f t="shared" si="22"/>
        <v>1</v>
      </c>
      <c r="T250">
        <f t="shared" si="23"/>
        <v>39020</v>
      </c>
      <c r="U250" s="10">
        <f t="shared" si="24"/>
        <v>48230</v>
      </c>
      <c r="V250">
        <f t="shared" si="25"/>
        <v>0.5567401332649923</v>
      </c>
      <c r="W250" t="str">
        <f t="shared" si="26"/>
        <v>Barrow and Furness</v>
      </c>
      <c r="X250">
        <f t="shared" si="27"/>
        <v>17296</v>
      </c>
      <c r="Z250">
        <v>1</v>
      </c>
      <c r="AA250" s="6">
        <v>248</v>
      </c>
      <c r="AB250" s="7" t="s">
        <v>2389</v>
      </c>
      <c r="AC250" s="92">
        <v>15</v>
      </c>
      <c r="AD250" s="92" t="s">
        <v>543</v>
      </c>
      <c r="AE250" s="93">
        <v>2</v>
      </c>
      <c r="AF250" s="93">
        <v>2</v>
      </c>
      <c r="AG250" s="94" t="s">
        <v>544</v>
      </c>
      <c r="AH250" s="95">
        <v>1955</v>
      </c>
      <c r="AI250" s="95" t="s">
        <v>545</v>
      </c>
      <c r="AJ250" s="95" t="s">
        <v>362</v>
      </c>
      <c r="AK250" s="95" t="s">
        <v>546</v>
      </c>
      <c r="AL250" s="95"/>
      <c r="AM250" s="95" t="s">
        <v>2088</v>
      </c>
      <c r="AN250" s="95">
        <v>1992</v>
      </c>
    </row>
    <row r="251" spans="1:40" ht="12.75">
      <c r="A251" s="6">
        <v>249</v>
      </c>
      <c r="B251" s="7" t="s">
        <v>2390</v>
      </c>
      <c r="C251">
        <v>35</v>
      </c>
      <c r="D251" s="6">
        <v>249</v>
      </c>
      <c r="E251" s="7" t="s">
        <v>2390</v>
      </c>
      <c r="F251" s="10">
        <v>12641</v>
      </c>
      <c r="G251" s="10">
        <v>25031</v>
      </c>
      <c r="H251" s="10">
        <v>4576</v>
      </c>
      <c r="I251" s="10">
        <v>0</v>
      </c>
      <c r="J251" s="10">
        <v>1359</v>
      </c>
      <c r="K251" s="10">
        <v>59917</v>
      </c>
      <c r="L251" s="11">
        <v>12154</v>
      </c>
      <c r="M251" s="11">
        <v>17856</v>
      </c>
      <c r="N251" s="11">
        <v>4076</v>
      </c>
      <c r="O251" s="12">
        <v>0</v>
      </c>
      <c r="P251" s="12">
        <v>823</v>
      </c>
      <c r="Q251" s="11">
        <v>58811</v>
      </c>
      <c r="R251">
        <f t="shared" si="21"/>
        <v>1</v>
      </c>
      <c r="S251">
        <f t="shared" si="22"/>
        <v>1</v>
      </c>
      <c r="T251">
        <f t="shared" si="23"/>
        <v>34909</v>
      </c>
      <c r="U251" s="10">
        <f t="shared" si="24"/>
        <v>43607</v>
      </c>
      <c r="V251">
        <f t="shared" si="25"/>
        <v>0.5115013320347188</v>
      </c>
      <c r="W251" t="str">
        <f t="shared" si="26"/>
        <v>Carlisle</v>
      </c>
      <c r="X251">
        <f t="shared" si="27"/>
        <v>17053</v>
      </c>
      <c r="Z251">
        <v>1</v>
      </c>
      <c r="AA251" s="6">
        <v>249</v>
      </c>
      <c r="AB251" s="7" t="s">
        <v>2390</v>
      </c>
      <c r="AC251" s="92">
        <v>15</v>
      </c>
      <c r="AD251" s="92" t="s">
        <v>543</v>
      </c>
      <c r="AE251" s="93">
        <v>2</v>
      </c>
      <c r="AF251" s="93">
        <v>2</v>
      </c>
      <c r="AG251" s="94" t="s">
        <v>547</v>
      </c>
      <c r="AH251" s="95">
        <v>1949</v>
      </c>
      <c r="AI251" s="95" t="s">
        <v>548</v>
      </c>
      <c r="AJ251" s="95" t="s">
        <v>362</v>
      </c>
      <c r="AK251" s="95" t="s">
        <v>549</v>
      </c>
      <c r="AL251" s="95"/>
      <c r="AM251" s="95" t="s">
        <v>550</v>
      </c>
      <c r="AN251" s="95">
        <v>1987</v>
      </c>
    </row>
    <row r="252" spans="1:40" ht="12.75">
      <c r="A252" s="6">
        <v>250</v>
      </c>
      <c r="B252" s="7" t="s">
        <v>2391</v>
      </c>
      <c r="C252">
        <v>35</v>
      </c>
      <c r="D252" s="6">
        <v>250</v>
      </c>
      <c r="E252" s="7" t="s">
        <v>2391</v>
      </c>
      <c r="F252" s="10">
        <v>12081</v>
      </c>
      <c r="G252" s="10">
        <v>24025</v>
      </c>
      <c r="H252" s="10">
        <v>3814</v>
      </c>
      <c r="I252" s="10">
        <v>0</v>
      </c>
      <c r="J252" s="10">
        <v>1425</v>
      </c>
      <c r="K252" s="10">
        <v>54263</v>
      </c>
      <c r="L252" s="11">
        <v>13027</v>
      </c>
      <c r="M252" s="11">
        <v>17991</v>
      </c>
      <c r="N252" s="11">
        <v>3732</v>
      </c>
      <c r="O252" s="12">
        <v>0</v>
      </c>
      <c r="P252" s="12">
        <v>0</v>
      </c>
      <c r="Q252" s="11">
        <v>53526</v>
      </c>
      <c r="R252">
        <f t="shared" si="21"/>
        <v>1</v>
      </c>
      <c r="S252">
        <f t="shared" si="22"/>
        <v>1</v>
      </c>
      <c r="T252">
        <f t="shared" si="23"/>
        <v>34750</v>
      </c>
      <c r="U252" s="10">
        <f t="shared" si="24"/>
        <v>41345</v>
      </c>
      <c r="V252">
        <f t="shared" si="25"/>
        <v>0.517726618705036</v>
      </c>
      <c r="W252" t="str">
        <f t="shared" si="26"/>
        <v>Copeland</v>
      </c>
      <c r="X252">
        <f t="shared" si="27"/>
        <v>16759</v>
      </c>
      <c r="Z252">
        <v>0</v>
      </c>
      <c r="AA252" s="6">
        <v>250</v>
      </c>
      <c r="AB252" s="7" t="s">
        <v>2391</v>
      </c>
      <c r="AC252" s="92">
        <v>15</v>
      </c>
      <c r="AD252" s="92" t="s">
        <v>543</v>
      </c>
      <c r="AE252" s="93">
        <v>2</v>
      </c>
      <c r="AF252" s="93">
        <v>2</v>
      </c>
      <c r="AG252" s="94" t="s">
        <v>551</v>
      </c>
      <c r="AH252" s="95">
        <v>1939</v>
      </c>
      <c r="AI252" s="95" t="s">
        <v>552</v>
      </c>
      <c r="AJ252" s="95" t="s">
        <v>346</v>
      </c>
      <c r="AK252" s="95" t="s">
        <v>1732</v>
      </c>
      <c r="AL252" s="95" t="s">
        <v>553</v>
      </c>
      <c r="AM252" s="95" t="s">
        <v>554</v>
      </c>
      <c r="AN252" s="95">
        <v>1997</v>
      </c>
    </row>
    <row r="253" spans="1:40" ht="12.75">
      <c r="A253" s="6">
        <v>251</v>
      </c>
      <c r="B253" s="7" t="s">
        <v>2392</v>
      </c>
      <c r="C253">
        <v>35</v>
      </c>
      <c r="D253" s="6">
        <v>251</v>
      </c>
      <c r="E253" s="7" t="s">
        <v>2392</v>
      </c>
      <c r="F253" s="10">
        <v>23300</v>
      </c>
      <c r="G253" s="10">
        <v>10576</v>
      </c>
      <c r="H253" s="10">
        <v>13067</v>
      </c>
      <c r="I253" s="10">
        <v>0</v>
      </c>
      <c r="J253" s="10">
        <v>2018</v>
      </c>
      <c r="K253" s="10">
        <v>66496</v>
      </c>
      <c r="L253" s="11">
        <v>24302</v>
      </c>
      <c r="M253" s="11">
        <v>8177</v>
      </c>
      <c r="N253" s="11">
        <v>9625</v>
      </c>
      <c r="O253" s="12">
        <v>0</v>
      </c>
      <c r="P253" s="12">
        <v>2145</v>
      </c>
      <c r="Q253" s="11">
        <v>67776</v>
      </c>
      <c r="R253">
        <f t="shared" si="21"/>
        <v>0</v>
      </c>
      <c r="S253">
        <f t="shared" si="22"/>
        <v>0</v>
      </c>
      <c r="T253">
        <f t="shared" si="23"/>
        <v>44249</v>
      </c>
      <c r="U253" s="10">
        <f t="shared" si="24"/>
        <v>48961</v>
      </c>
      <c r="V253">
        <f t="shared" si="25"/>
        <v>0.1847951366132568</v>
      </c>
      <c r="W253" t="str">
        <f t="shared" si="26"/>
        <v>Penrith and The Border</v>
      </c>
      <c r="X253">
        <f t="shared" si="27"/>
        <v>19947</v>
      </c>
      <c r="Z253">
        <v>0</v>
      </c>
      <c r="AA253" s="6">
        <v>251</v>
      </c>
      <c r="AB253" s="7" t="s">
        <v>2392</v>
      </c>
      <c r="AC253" s="92">
        <v>15</v>
      </c>
      <c r="AD253" s="92" t="s">
        <v>543</v>
      </c>
      <c r="AE253" s="93">
        <v>1</v>
      </c>
      <c r="AF253" s="93">
        <v>1</v>
      </c>
      <c r="AG253" s="94" t="s">
        <v>555</v>
      </c>
      <c r="AH253" s="95">
        <v>1953</v>
      </c>
      <c r="AI253" s="95" t="s">
        <v>556</v>
      </c>
      <c r="AJ253" s="95" t="s">
        <v>346</v>
      </c>
      <c r="AK253" s="95" t="s">
        <v>557</v>
      </c>
      <c r="AL253" s="95"/>
      <c r="AM253" s="95"/>
      <c r="AN253" s="95">
        <v>1983</v>
      </c>
    </row>
    <row r="254" spans="1:40" ht="12.75">
      <c r="A254" s="6">
        <v>252</v>
      </c>
      <c r="B254" s="7" t="s">
        <v>2393</v>
      </c>
      <c r="C254">
        <v>35</v>
      </c>
      <c r="D254" s="6">
        <v>252</v>
      </c>
      <c r="E254" s="7" t="s">
        <v>2393</v>
      </c>
      <c r="F254" s="10">
        <v>21470</v>
      </c>
      <c r="G254" s="10">
        <v>10459</v>
      </c>
      <c r="H254" s="10">
        <v>16949</v>
      </c>
      <c r="I254" s="10">
        <v>0</v>
      </c>
      <c r="J254" s="10">
        <v>1931</v>
      </c>
      <c r="K254" s="10">
        <v>68389</v>
      </c>
      <c r="L254" s="11">
        <v>22486</v>
      </c>
      <c r="M254" s="11">
        <v>5234</v>
      </c>
      <c r="N254" s="11">
        <v>19339</v>
      </c>
      <c r="O254" s="12">
        <v>0</v>
      </c>
      <c r="P254" s="12">
        <v>844</v>
      </c>
      <c r="Q254" s="11">
        <v>70637</v>
      </c>
      <c r="R254">
        <f t="shared" si="21"/>
        <v>0</v>
      </c>
      <c r="S254">
        <f t="shared" si="22"/>
        <v>0</v>
      </c>
      <c r="T254">
        <f t="shared" si="23"/>
        <v>47903</v>
      </c>
      <c r="U254" s="10">
        <f t="shared" si="24"/>
        <v>50809</v>
      </c>
      <c r="V254">
        <f t="shared" si="25"/>
        <v>0.1092624679038891</v>
      </c>
      <c r="W254" t="str">
        <f t="shared" si="26"/>
        <v>Westmorland and Lonsdale</v>
      </c>
      <c r="X254">
        <f t="shared" si="27"/>
        <v>25417</v>
      </c>
      <c r="Z254">
        <v>0</v>
      </c>
      <c r="AA254" s="6">
        <v>252</v>
      </c>
      <c r="AB254" s="7" t="s">
        <v>2393</v>
      </c>
      <c r="AC254" s="92">
        <v>15</v>
      </c>
      <c r="AD254" s="92" t="s">
        <v>543</v>
      </c>
      <c r="AE254" s="93">
        <v>1</v>
      </c>
      <c r="AF254" s="93">
        <v>1</v>
      </c>
      <c r="AG254" s="94" t="s">
        <v>558</v>
      </c>
      <c r="AH254" s="95">
        <v>1964</v>
      </c>
      <c r="AI254" s="95" t="s">
        <v>559</v>
      </c>
      <c r="AJ254" s="95" t="s">
        <v>346</v>
      </c>
      <c r="AK254" s="95" t="s">
        <v>560</v>
      </c>
      <c r="AL254" s="95"/>
      <c r="AM254" s="95" t="s">
        <v>53</v>
      </c>
      <c r="AN254" s="95">
        <v>1997</v>
      </c>
    </row>
    <row r="255" spans="1:40" ht="12.75">
      <c r="A255" s="6">
        <v>253</v>
      </c>
      <c r="B255" s="7" t="s">
        <v>2394</v>
      </c>
      <c r="C255">
        <v>35</v>
      </c>
      <c r="D255" s="6">
        <v>253</v>
      </c>
      <c r="E255" s="7" t="s">
        <v>2394</v>
      </c>
      <c r="F255" s="10">
        <v>12061</v>
      </c>
      <c r="G255" s="10">
        <v>31717</v>
      </c>
      <c r="H255" s="10">
        <v>3967</v>
      </c>
      <c r="I255" s="10">
        <v>0</v>
      </c>
      <c r="J255" s="10">
        <v>1629</v>
      </c>
      <c r="K255" s="10">
        <v>65766</v>
      </c>
      <c r="L255" s="11">
        <v>12359</v>
      </c>
      <c r="M255" s="11">
        <v>23209</v>
      </c>
      <c r="N255" s="11">
        <v>5214</v>
      </c>
      <c r="O255" s="12">
        <v>0</v>
      </c>
      <c r="P255" s="12">
        <v>1040</v>
      </c>
      <c r="Q255" s="11">
        <v>65965</v>
      </c>
      <c r="R255">
        <f t="shared" si="21"/>
        <v>1</v>
      </c>
      <c r="S255">
        <f t="shared" si="22"/>
        <v>1</v>
      </c>
      <c r="T255">
        <f t="shared" si="23"/>
        <v>41822</v>
      </c>
      <c r="U255" s="10">
        <f t="shared" si="24"/>
        <v>49374</v>
      </c>
      <c r="V255">
        <f t="shared" si="25"/>
        <v>0.5549471569987088</v>
      </c>
      <c r="W255" t="str">
        <f t="shared" si="26"/>
        <v>Workington</v>
      </c>
      <c r="X255">
        <f t="shared" si="27"/>
        <v>18613</v>
      </c>
      <c r="Z255">
        <v>0</v>
      </c>
      <c r="AA255" s="6">
        <v>253</v>
      </c>
      <c r="AB255" s="7" t="s">
        <v>2394</v>
      </c>
      <c r="AC255" s="92">
        <v>15</v>
      </c>
      <c r="AD255" s="92" t="s">
        <v>543</v>
      </c>
      <c r="AE255" s="93">
        <v>2</v>
      </c>
      <c r="AF255" s="93">
        <v>2</v>
      </c>
      <c r="AG255" s="94" t="s">
        <v>561</v>
      </c>
      <c r="AH255" s="95"/>
      <c r="AI255" s="95" t="s">
        <v>562</v>
      </c>
      <c r="AJ255" s="95" t="s">
        <v>346</v>
      </c>
      <c r="AK255" s="95" t="s">
        <v>2109</v>
      </c>
      <c r="AL255" s="95"/>
      <c r="AM255" s="95" t="s">
        <v>2060</v>
      </c>
      <c r="AN255" s="95">
        <v>2001</v>
      </c>
    </row>
    <row r="256" spans="1:40" ht="12.75">
      <c r="A256" s="6">
        <v>254</v>
      </c>
      <c r="B256" s="7" t="s">
        <v>2395</v>
      </c>
      <c r="C256">
        <v>36</v>
      </c>
      <c r="D256" s="6">
        <v>254</v>
      </c>
      <c r="E256" s="7" t="s">
        <v>2395</v>
      </c>
      <c r="F256" s="10">
        <v>18330</v>
      </c>
      <c r="G256" s="10">
        <v>29943</v>
      </c>
      <c r="H256" s="10">
        <v>4219</v>
      </c>
      <c r="I256" s="10">
        <v>0</v>
      </c>
      <c r="J256" s="10">
        <v>2283</v>
      </c>
      <c r="K256" s="10">
        <v>72005</v>
      </c>
      <c r="L256" s="11">
        <v>15874</v>
      </c>
      <c r="M256" s="11">
        <v>23101</v>
      </c>
      <c r="N256" s="11">
        <v>5538</v>
      </c>
      <c r="O256" s="12">
        <v>0</v>
      </c>
      <c r="P256" s="12">
        <v>0</v>
      </c>
      <c r="Q256" s="11">
        <v>73798</v>
      </c>
      <c r="R256">
        <f t="shared" si="21"/>
        <v>1</v>
      </c>
      <c r="S256">
        <f t="shared" si="22"/>
        <v>1</v>
      </c>
      <c r="T256">
        <f t="shared" si="23"/>
        <v>44513</v>
      </c>
      <c r="U256" s="10">
        <f t="shared" si="24"/>
        <v>54775</v>
      </c>
      <c r="V256">
        <f t="shared" si="25"/>
        <v>0.5189719857120392</v>
      </c>
      <c r="W256" t="str">
        <f t="shared" si="26"/>
        <v>Amber Valley</v>
      </c>
      <c r="X256">
        <f t="shared" si="27"/>
        <v>21412</v>
      </c>
      <c r="Z256">
        <v>0</v>
      </c>
      <c r="AA256" s="6">
        <v>254</v>
      </c>
      <c r="AB256" s="7" t="s">
        <v>2395</v>
      </c>
      <c r="AC256" s="92">
        <v>16</v>
      </c>
      <c r="AD256" s="92" t="s">
        <v>563</v>
      </c>
      <c r="AE256" s="93">
        <v>2</v>
      </c>
      <c r="AF256" s="93">
        <v>2</v>
      </c>
      <c r="AG256" s="94" t="s">
        <v>564</v>
      </c>
      <c r="AH256" s="95">
        <v>1952</v>
      </c>
      <c r="AI256" s="95" t="s">
        <v>565</v>
      </c>
      <c r="AJ256" s="95" t="s">
        <v>346</v>
      </c>
      <c r="AK256" s="95" t="s">
        <v>566</v>
      </c>
      <c r="AL256" s="95"/>
      <c r="AM256" s="95" t="s">
        <v>2077</v>
      </c>
      <c r="AN256" s="95">
        <v>1997</v>
      </c>
    </row>
    <row r="257" spans="1:40" ht="12.75">
      <c r="A257" s="6">
        <v>255</v>
      </c>
      <c r="B257" s="7" t="s">
        <v>2396</v>
      </c>
      <c r="C257">
        <v>61</v>
      </c>
      <c r="D257" s="6">
        <v>255</v>
      </c>
      <c r="E257" s="7" t="s">
        <v>2396</v>
      </c>
      <c r="F257" s="10">
        <v>7924</v>
      </c>
      <c r="G257" s="10">
        <v>35073</v>
      </c>
      <c r="H257" s="10">
        <v>4417</v>
      </c>
      <c r="I257" s="10">
        <v>0</v>
      </c>
      <c r="J257" s="10">
        <v>0</v>
      </c>
      <c r="K257" s="10">
        <v>66476</v>
      </c>
      <c r="L257" s="11">
        <v>7472</v>
      </c>
      <c r="M257" s="11">
        <v>26249</v>
      </c>
      <c r="N257" s="11">
        <v>4550</v>
      </c>
      <c r="O257" s="12">
        <v>0</v>
      </c>
      <c r="P257" s="12">
        <v>0</v>
      </c>
      <c r="Q257" s="11">
        <v>67537</v>
      </c>
      <c r="R257">
        <f t="shared" si="21"/>
        <v>1</v>
      </c>
      <c r="S257">
        <f t="shared" si="22"/>
        <v>1</v>
      </c>
      <c r="T257">
        <f t="shared" si="23"/>
        <v>38271</v>
      </c>
      <c r="U257" s="10">
        <f t="shared" si="24"/>
        <v>47414</v>
      </c>
      <c r="V257">
        <f t="shared" si="25"/>
        <v>0.6858718089414961</v>
      </c>
      <c r="W257" t="str">
        <f t="shared" si="26"/>
        <v>Bolsover</v>
      </c>
      <c r="X257">
        <f t="shared" si="27"/>
        <v>12022</v>
      </c>
      <c r="Z257">
        <v>0</v>
      </c>
      <c r="AA257" s="6">
        <v>255</v>
      </c>
      <c r="AB257" s="7" t="s">
        <v>2396</v>
      </c>
      <c r="AC257" s="92">
        <v>16</v>
      </c>
      <c r="AD257" s="92" t="s">
        <v>563</v>
      </c>
      <c r="AE257" s="93">
        <v>2</v>
      </c>
      <c r="AF257" s="93">
        <v>2</v>
      </c>
      <c r="AG257" s="94" t="s">
        <v>567</v>
      </c>
      <c r="AH257" s="95">
        <v>1932</v>
      </c>
      <c r="AI257" s="95" t="s">
        <v>568</v>
      </c>
      <c r="AJ257" s="95" t="s">
        <v>346</v>
      </c>
      <c r="AK257" s="95" t="s">
        <v>569</v>
      </c>
      <c r="AL257" s="95"/>
      <c r="AM257" s="95" t="s">
        <v>2629</v>
      </c>
      <c r="AN257" s="95">
        <v>1970</v>
      </c>
    </row>
    <row r="258" spans="1:40" ht="12.75">
      <c r="A258" s="6">
        <v>256</v>
      </c>
      <c r="B258" s="7" t="s">
        <v>2397</v>
      </c>
      <c r="C258">
        <v>61</v>
      </c>
      <c r="D258" s="6">
        <v>256</v>
      </c>
      <c r="E258" s="7" t="s">
        <v>2397</v>
      </c>
      <c r="F258" s="10">
        <v>4752</v>
      </c>
      <c r="G258" s="10">
        <v>26105</v>
      </c>
      <c r="H258" s="10">
        <v>20330</v>
      </c>
      <c r="I258" s="10">
        <v>0</v>
      </c>
      <c r="J258" s="10">
        <v>202</v>
      </c>
      <c r="K258" s="10">
        <v>72472</v>
      </c>
      <c r="L258" s="11">
        <v>3613</v>
      </c>
      <c r="M258" s="11">
        <v>18663</v>
      </c>
      <c r="N258" s="11">
        <v>21249</v>
      </c>
      <c r="O258" s="12">
        <v>0</v>
      </c>
      <c r="P258" s="12">
        <v>916</v>
      </c>
      <c r="Q258" s="11">
        <v>73252</v>
      </c>
      <c r="R258">
        <f t="shared" si="21"/>
        <v>0</v>
      </c>
      <c r="S258">
        <f t="shared" si="22"/>
        <v>1</v>
      </c>
      <c r="T258">
        <f t="shared" si="23"/>
        <v>44441</v>
      </c>
      <c r="U258" s="10">
        <f t="shared" si="24"/>
        <v>51389</v>
      </c>
      <c r="V258">
        <f t="shared" si="25"/>
        <v>0.41995004612857495</v>
      </c>
      <c r="W258" t="str">
        <f t="shared" si="26"/>
        <v>Chesterfield</v>
      </c>
      <c r="X258">
        <f t="shared" si="27"/>
        <v>23192</v>
      </c>
      <c r="Z258">
        <v>0</v>
      </c>
      <c r="AA258" s="6">
        <v>256</v>
      </c>
      <c r="AB258" s="7" t="s">
        <v>2397</v>
      </c>
      <c r="AC258" s="92">
        <v>16</v>
      </c>
      <c r="AD258" s="92" t="s">
        <v>563</v>
      </c>
      <c r="AE258" s="93">
        <v>3</v>
      </c>
      <c r="AF258" s="93">
        <v>2</v>
      </c>
      <c r="AG258" s="94" t="s">
        <v>570</v>
      </c>
      <c r="AH258" s="95"/>
      <c r="AI258" s="95"/>
      <c r="AJ258" s="95" t="s">
        <v>387</v>
      </c>
      <c r="AK258" s="95"/>
      <c r="AL258" s="95"/>
      <c r="AM258" s="95" t="s">
        <v>2060</v>
      </c>
      <c r="AN258" s="95">
        <v>2001</v>
      </c>
    </row>
    <row r="259" spans="1:40" ht="12.75">
      <c r="A259" s="6">
        <v>257</v>
      </c>
      <c r="B259" s="7" t="s">
        <v>2398</v>
      </c>
      <c r="C259">
        <v>65</v>
      </c>
      <c r="D259" s="6">
        <v>257</v>
      </c>
      <c r="E259" s="7" t="s">
        <v>2398</v>
      </c>
      <c r="F259" s="10">
        <v>19229</v>
      </c>
      <c r="G259" s="10">
        <v>29844</v>
      </c>
      <c r="H259" s="10">
        <v>5059</v>
      </c>
      <c r="I259" s="10">
        <v>0</v>
      </c>
      <c r="J259" s="10">
        <v>2011</v>
      </c>
      <c r="K259" s="10">
        <v>76116</v>
      </c>
      <c r="L259" s="11">
        <v>15433</v>
      </c>
      <c r="M259" s="11">
        <v>22415</v>
      </c>
      <c r="N259" s="11">
        <v>6206</v>
      </c>
      <c r="O259" s="12">
        <v>0</v>
      </c>
      <c r="P259" s="12">
        <v>0</v>
      </c>
      <c r="Q259" s="11">
        <v>76489</v>
      </c>
      <c r="R259">
        <f t="shared" si="21"/>
        <v>1</v>
      </c>
      <c r="S259">
        <f t="shared" si="22"/>
        <v>1</v>
      </c>
      <c r="T259">
        <f t="shared" si="23"/>
        <v>44054</v>
      </c>
      <c r="U259" s="10">
        <f t="shared" si="24"/>
        <v>56143</v>
      </c>
      <c r="V259">
        <f t="shared" si="25"/>
        <v>0.5088073727697825</v>
      </c>
      <c r="W259" t="str">
        <f t="shared" si="26"/>
        <v>Derby North</v>
      </c>
      <c r="X259">
        <f t="shared" si="27"/>
        <v>21639</v>
      </c>
      <c r="Z259">
        <v>1</v>
      </c>
      <c r="AA259" s="6">
        <v>257</v>
      </c>
      <c r="AB259" s="7" t="s">
        <v>2398</v>
      </c>
      <c r="AC259" s="92">
        <v>16</v>
      </c>
      <c r="AD259" s="92" t="s">
        <v>563</v>
      </c>
      <c r="AE259" s="93">
        <v>2</v>
      </c>
      <c r="AF259" s="93">
        <v>2</v>
      </c>
      <c r="AG259" s="94" t="s">
        <v>571</v>
      </c>
      <c r="AH259" s="95">
        <v>1944</v>
      </c>
      <c r="AI259" s="95" t="s">
        <v>572</v>
      </c>
      <c r="AJ259" s="95" t="s">
        <v>362</v>
      </c>
      <c r="AK259" s="95" t="s">
        <v>573</v>
      </c>
      <c r="AL259" s="95"/>
      <c r="AM259" s="95" t="s">
        <v>1559</v>
      </c>
      <c r="AN259" s="95">
        <v>1997</v>
      </c>
    </row>
    <row r="260" spans="1:40" ht="12.75">
      <c r="A260" s="6">
        <v>258</v>
      </c>
      <c r="B260" s="7" t="s">
        <v>2399</v>
      </c>
      <c r="C260">
        <v>65</v>
      </c>
      <c r="D260" s="6">
        <v>258</v>
      </c>
      <c r="E260" s="7" t="s">
        <v>2399</v>
      </c>
      <c r="F260" s="10">
        <v>13048</v>
      </c>
      <c r="G260" s="10">
        <v>29154</v>
      </c>
      <c r="H260" s="10">
        <v>7438</v>
      </c>
      <c r="I260" s="10">
        <v>0</v>
      </c>
      <c r="J260" s="10">
        <v>2179</v>
      </c>
      <c r="K260" s="10">
        <v>76386</v>
      </c>
      <c r="L260" s="11">
        <v>10455</v>
      </c>
      <c r="M260" s="11">
        <v>24310</v>
      </c>
      <c r="N260" s="11">
        <v>8310</v>
      </c>
      <c r="O260" s="12">
        <v>0</v>
      </c>
      <c r="P260" s="12">
        <v>0</v>
      </c>
      <c r="Q260" s="11">
        <v>77366</v>
      </c>
      <c r="R260">
        <f aca="true" t="shared" si="28" ref="R260:R323">IF(MATCH(MAX(L260:P260),L260:P260,0)=2,1,0)</f>
        <v>1</v>
      </c>
      <c r="S260">
        <f aca="true" t="shared" si="29" ref="S260:S323">IF(MATCH(MAX(F260:J260),F260:J260,0)=2,1,0)</f>
        <v>1</v>
      </c>
      <c r="T260">
        <f aca="true" t="shared" si="30" ref="T260:T323">SUM(L260:P260)</f>
        <v>43075</v>
      </c>
      <c r="U260" s="10">
        <f aca="true" t="shared" si="31" ref="U260:U323">SUM(F260:J260)</f>
        <v>51819</v>
      </c>
      <c r="V260">
        <f aca="true" t="shared" si="32" ref="V260:V323">M260/T260</f>
        <v>0.5643644805571677</v>
      </c>
      <c r="W260" t="str">
        <f aca="true" t="shared" si="33" ref="W260:W323">B260</f>
        <v>Derby South</v>
      </c>
      <c r="X260">
        <f aca="true" t="shared" si="34" ref="X260:X323">T260-MAX(L260:P260)</f>
        <v>18765</v>
      </c>
      <c r="Z260">
        <v>1</v>
      </c>
      <c r="AA260" s="6">
        <v>258</v>
      </c>
      <c r="AB260" s="7" t="s">
        <v>2399</v>
      </c>
      <c r="AC260" s="92">
        <v>16</v>
      </c>
      <c r="AD260" s="92" t="s">
        <v>563</v>
      </c>
      <c r="AE260" s="93">
        <v>2</v>
      </c>
      <c r="AF260" s="93">
        <v>2</v>
      </c>
      <c r="AG260" s="94" t="s">
        <v>574</v>
      </c>
      <c r="AH260" s="95">
        <v>1943</v>
      </c>
      <c r="AI260" s="95" t="s">
        <v>575</v>
      </c>
      <c r="AJ260" s="95" t="s">
        <v>362</v>
      </c>
      <c r="AK260" s="95" t="s">
        <v>576</v>
      </c>
      <c r="AL260" s="95"/>
      <c r="AM260" s="95" t="s">
        <v>577</v>
      </c>
      <c r="AN260" s="95">
        <v>1983</v>
      </c>
    </row>
    <row r="261" spans="1:40" ht="12.75">
      <c r="A261" s="6">
        <v>259</v>
      </c>
      <c r="B261" s="7" t="s">
        <v>2400</v>
      </c>
      <c r="C261">
        <v>36</v>
      </c>
      <c r="D261" s="6">
        <v>259</v>
      </c>
      <c r="E261" s="7" t="s">
        <v>2400</v>
      </c>
      <c r="F261" s="10">
        <v>22061</v>
      </c>
      <c r="G261" s="10">
        <v>31196</v>
      </c>
      <c r="H261" s="10">
        <v>5181</v>
      </c>
      <c r="I261" s="10">
        <v>0</v>
      </c>
      <c r="J261" s="10">
        <v>1900</v>
      </c>
      <c r="K261" s="10">
        <v>77402</v>
      </c>
      <c r="L261" s="11">
        <v>16983</v>
      </c>
      <c r="M261" s="11">
        <v>23915</v>
      </c>
      <c r="N261" s="11">
        <v>5586</v>
      </c>
      <c r="O261" s="12">
        <v>0</v>
      </c>
      <c r="P261" s="12">
        <v>2112</v>
      </c>
      <c r="Q261" s="11">
        <v>78484</v>
      </c>
      <c r="R261">
        <f t="shared" si="28"/>
        <v>1</v>
      </c>
      <c r="S261">
        <f t="shared" si="29"/>
        <v>1</v>
      </c>
      <c r="T261">
        <f t="shared" si="30"/>
        <v>48596</v>
      </c>
      <c r="U261" s="10">
        <f t="shared" si="31"/>
        <v>60338</v>
      </c>
      <c r="V261">
        <f t="shared" si="32"/>
        <v>0.4921186928965347</v>
      </c>
      <c r="W261" t="str">
        <f t="shared" si="33"/>
        <v>Erewash</v>
      </c>
      <c r="X261">
        <f t="shared" si="34"/>
        <v>24681</v>
      </c>
      <c r="Z261">
        <v>0</v>
      </c>
      <c r="AA261" s="6">
        <v>259</v>
      </c>
      <c r="AB261" s="7" t="s">
        <v>2400</v>
      </c>
      <c r="AC261" s="92">
        <v>16</v>
      </c>
      <c r="AD261" s="92" t="s">
        <v>563</v>
      </c>
      <c r="AE261" s="93">
        <v>2</v>
      </c>
      <c r="AF261" s="93">
        <v>2</v>
      </c>
      <c r="AG261" s="94" t="s">
        <v>578</v>
      </c>
      <c r="AH261" s="95" t="s">
        <v>579</v>
      </c>
      <c r="AI261" s="95" t="s">
        <v>580</v>
      </c>
      <c r="AJ261" s="95" t="s">
        <v>346</v>
      </c>
      <c r="AK261" s="95" t="s">
        <v>581</v>
      </c>
      <c r="AL261" s="95"/>
      <c r="AM261" s="95" t="s">
        <v>2060</v>
      </c>
      <c r="AN261" s="95">
        <v>1997</v>
      </c>
    </row>
    <row r="262" spans="1:40" ht="12.75">
      <c r="A262" s="6">
        <v>260</v>
      </c>
      <c r="B262" s="7" t="s">
        <v>2401</v>
      </c>
      <c r="C262">
        <v>36</v>
      </c>
      <c r="D262" s="6">
        <v>260</v>
      </c>
      <c r="E262" s="7" t="s">
        <v>2401</v>
      </c>
      <c r="F262" s="10">
        <v>20261</v>
      </c>
      <c r="G262" s="10">
        <v>29052</v>
      </c>
      <c r="H262" s="10">
        <v>6420</v>
      </c>
      <c r="I262" s="10">
        <v>0</v>
      </c>
      <c r="J262" s="10">
        <v>1420</v>
      </c>
      <c r="K262" s="10">
        <v>72315</v>
      </c>
      <c r="L262" s="11">
        <v>17941</v>
      </c>
      <c r="M262" s="11">
        <v>22430</v>
      </c>
      <c r="N262" s="11">
        <v>7743</v>
      </c>
      <c r="O262" s="12">
        <v>0</v>
      </c>
      <c r="P262" s="12">
        <v>0</v>
      </c>
      <c r="Q262" s="11">
        <v>73774</v>
      </c>
      <c r="R262">
        <f t="shared" si="28"/>
        <v>1</v>
      </c>
      <c r="S262">
        <f t="shared" si="29"/>
        <v>1</v>
      </c>
      <c r="T262">
        <f t="shared" si="30"/>
        <v>48114</v>
      </c>
      <c r="U262" s="10">
        <f t="shared" si="31"/>
        <v>57153</v>
      </c>
      <c r="V262">
        <f t="shared" si="32"/>
        <v>0.46618447853015754</v>
      </c>
      <c r="W262" t="str">
        <f t="shared" si="33"/>
        <v>High Peak</v>
      </c>
      <c r="X262">
        <f t="shared" si="34"/>
        <v>25684</v>
      </c>
      <c r="Z262">
        <v>1</v>
      </c>
      <c r="AA262" s="6">
        <v>260</v>
      </c>
      <c r="AB262" s="7" t="s">
        <v>2401</v>
      </c>
      <c r="AC262" s="92">
        <v>16</v>
      </c>
      <c r="AD262" s="92" t="s">
        <v>563</v>
      </c>
      <c r="AE262" s="93">
        <v>2</v>
      </c>
      <c r="AF262" s="93">
        <v>2</v>
      </c>
      <c r="AG262" s="94" t="s">
        <v>582</v>
      </c>
      <c r="AH262" s="95">
        <v>1954</v>
      </c>
      <c r="AI262" s="95" t="s">
        <v>583</v>
      </c>
      <c r="AJ262" s="95" t="s">
        <v>362</v>
      </c>
      <c r="AK262" s="95" t="s">
        <v>1747</v>
      </c>
      <c r="AL262" s="95"/>
      <c r="AM262" s="95" t="s">
        <v>584</v>
      </c>
      <c r="AN262" s="95">
        <v>1997</v>
      </c>
    </row>
    <row r="263" spans="1:40" ht="12.75">
      <c r="A263" s="6">
        <v>261</v>
      </c>
      <c r="B263" s="7" t="s">
        <v>2402</v>
      </c>
      <c r="C263">
        <v>61</v>
      </c>
      <c r="D263" s="6">
        <v>261</v>
      </c>
      <c r="E263" s="7" t="s">
        <v>2402</v>
      </c>
      <c r="F263" s="10">
        <v>13104</v>
      </c>
      <c r="G263" s="10">
        <v>31425</v>
      </c>
      <c r="H263" s="10">
        <v>7450</v>
      </c>
      <c r="I263" s="10">
        <v>0</v>
      </c>
      <c r="J263" s="10">
        <v>0</v>
      </c>
      <c r="K263" s="10">
        <v>71653</v>
      </c>
      <c r="L263" s="11">
        <v>11179</v>
      </c>
      <c r="M263" s="11">
        <v>23437</v>
      </c>
      <c r="N263" s="11">
        <v>7508</v>
      </c>
      <c r="O263" s="12">
        <v>0</v>
      </c>
      <c r="P263" s="12">
        <v>0</v>
      </c>
      <c r="Q263" s="11">
        <v>71527</v>
      </c>
      <c r="R263">
        <f t="shared" si="28"/>
        <v>1</v>
      </c>
      <c r="S263">
        <f t="shared" si="29"/>
        <v>1</v>
      </c>
      <c r="T263">
        <f t="shared" si="30"/>
        <v>42124</v>
      </c>
      <c r="U263" s="10">
        <f t="shared" si="31"/>
        <v>51979</v>
      </c>
      <c r="V263">
        <f t="shared" si="32"/>
        <v>0.5563811603836293</v>
      </c>
      <c r="W263" t="str">
        <f t="shared" si="33"/>
        <v>North East Derbyshire </v>
      </c>
      <c r="X263">
        <f t="shared" si="34"/>
        <v>18687</v>
      </c>
      <c r="Z263">
        <v>0</v>
      </c>
      <c r="AA263" s="6">
        <v>261</v>
      </c>
      <c r="AB263" s="7" t="s">
        <v>2402</v>
      </c>
      <c r="AC263" s="92">
        <v>16</v>
      </c>
      <c r="AD263" s="92" t="s">
        <v>563</v>
      </c>
      <c r="AE263" s="93">
        <v>2</v>
      </c>
      <c r="AF263" s="93">
        <v>2</v>
      </c>
      <c r="AG263" s="94" t="s">
        <v>585</v>
      </c>
      <c r="AH263" s="95">
        <v>1936</v>
      </c>
      <c r="AI263" s="95" t="s">
        <v>586</v>
      </c>
      <c r="AJ263" s="95" t="s">
        <v>346</v>
      </c>
      <c r="AK263" s="95" t="s">
        <v>587</v>
      </c>
      <c r="AL263" s="95"/>
      <c r="AM263" s="95" t="s">
        <v>2088</v>
      </c>
      <c r="AN263" s="95">
        <v>1997</v>
      </c>
    </row>
    <row r="264" spans="1:40" ht="12.75">
      <c r="A264" s="6">
        <v>262</v>
      </c>
      <c r="B264" s="7" t="s">
        <v>2403</v>
      </c>
      <c r="C264">
        <v>65</v>
      </c>
      <c r="D264" s="6">
        <v>262</v>
      </c>
      <c r="E264" s="7" t="s">
        <v>2403</v>
      </c>
      <c r="F264" s="10">
        <v>18742</v>
      </c>
      <c r="G264" s="10">
        <v>32709</v>
      </c>
      <c r="H264" s="10">
        <v>5408</v>
      </c>
      <c r="I264" s="10">
        <v>0</v>
      </c>
      <c r="J264" s="10">
        <v>3108</v>
      </c>
      <c r="K264" s="10">
        <v>76672</v>
      </c>
      <c r="L264" s="11">
        <v>18487</v>
      </c>
      <c r="M264" s="11">
        <v>26338</v>
      </c>
      <c r="N264" s="11">
        <v>5233</v>
      </c>
      <c r="O264" s="12">
        <v>0</v>
      </c>
      <c r="P264" s="12">
        <v>1887</v>
      </c>
      <c r="Q264" s="11">
        <v>81010</v>
      </c>
      <c r="R264">
        <f t="shared" si="28"/>
        <v>1</v>
      </c>
      <c r="S264">
        <f t="shared" si="29"/>
        <v>1</v>
      </c>
      <c r="T264">
        <f t="shared" si="30"/>
        <v>51945</v>
      </c>
      <c r="U264" s="10">
        <f t="shared" si="31"/>
        <v>59967</v>
      </c>
      <c r="V264">
        <f t="shared" si="32"/>
        <v>0.5070362883819425</v>
      </c>
      <c r="W264" t="str">
        <f t="shared" si="33"/>
        <v>South Derbyshire </v>
      </c>
      <c r="X264">
        <f t="shared" si="34"/>
        <v>25607</v>
      </c>
      <c r="Z264">
        <v>0</v>
      </c>
      <c r="AA264" s="6">
        <v>262</v>
      </c>
      <c r="AB264" s="7" t="s">
        <v>2403</v>
      </c>
      <c r="AC264" s="92">
        <v>16</v>
      </c>
      <c r="AD264" s="92" t="s">
        <v>563</v>
      </c>
      <c r="AE264" s="93">
        <v>2</v>
      </c>
      <c r="AF264" s="93">
        <v>2</v>
      </c>
      <c r="AG264" s="94" t="s">
        <v>588</v>
      </c>
      <c r="AH264" s="95">
        <v>1954</v>
      </c>
      <c r="AI264" s="95" t="s">
        <v>589</v>
      </c>
      <c r="AJ264" s="95" t="s">
        <v>346</v>
      </c>
      <c r="AK264" s="95" t="s">
        <v>590</v>
      </c>
      <c r="AL264" s="95"/>
      <c r="AM264" s="95" t="s">
        <v>591</v>
      </c>
      <c r="AN264" s="95">
        <v>1997</v>
      </c>
    </row>
    <row r="265" spans="1:40" ht="12.75">
      <c r="A265" s="6">
        <v>263</v>
      </c>
      <c r="B265" s="7" t="s">
        <v>2404</v>
      </c>
      <c r="C265">
        <v>36</v>
      </c>
      <c r="D265" s="6">
        <v>263</v>
      </c>
      <c r="E265" s="7" t="s">
        <v>2404</v>
      </c>
      <c r="F265" s="10">
        <v>23945</v>
      </c>
      <c r="G265" s="10">
        <v>19060</v>
      </c>
      <c r="H265" s="10">
        <v>9940</v>
      </c>
      <c r="I265" s="10">
        <v>0</v>
      </c>
      <c r="J265" s="10">
        <v>3938</v>
      </c>
      <c r="K265" s="10">
        <v>72716</v>
      </c>
      <c r="L265" s="11">
        <v>24280</v>
      </c>
      <c r="M265" s="11">
        <v>16910</v>
      </c>
      <c r="N265" s="11">
        <v>7922</v>
      </c>
      <c r="O265" s="12">
        <v>0</v>
      </c>
      <c r="P265" s="12">
        <v>1477</v>
      </c>
      <c r="Q265" s="11">
        <v>75067</v>
      </c>
      <c r="R265">
        <f t="shared" si="28"/>
        <v>0</v>
      </c>
      <c r="S265">
        <f t="shared" si="29"/>
        <v>0</v>
      </c>
      <c r="T265">
        <f t="shared" si="30"/>
        <v>50589</v>
      </c>
      <c r="U265" s="10">
        <f t="shared" si="31"/>
        <v>56883</v>
      </c>
      <c r="V265">
        <f t="shared" si="32"/>
        <v>0.3342623890569096</v>
      </c>
      <c r="W265" t="str">
        <f t="shared" si="33"/>
        <v>West Derbyshire </v>
      </c>
      <c r="X265">
        <f t="shared" si="34"/>
        <v>26309</v>
      </c>
      <c r="Z265">
        <v>1</v>
      </c>
      <c r="AA265" s="6">
        <v>263</v>
      </c>
      <c r="AB265" s="7" t="s">
        <v>2404</v>
      </c>
      <c r="AC265" s="92">
        <v>16</v>
      </c>
      <c r="AD265" s="92" t="s">
        <v>563</v>
      </c>
      <c r="AE265" s="93">
        <v>1</v>
      </c>
      <c r="AF265" s="93">
        <v>1</v>
      </c>
      <c r="AG265" s="94" t="s">
        <v>592</v>
      </c>
      <c r="AH265" s="95">
        <v>1957</v>
      </c>
      <c r="AI265" s="95" t="s">
        <v>593</v>
      </c>
      <c r="AJ265" s="95" t="s">
        <v>362</v>
      </c>
      <c r="AK265" s="95" t="s">
        <v>594</v>
      </c>
      <c r="AL265" s="95"/>
      <c r="AM265" s="95" t="s">
        <v>2060</v>
      </c>
      <c r="AN265" s="95">
        <v>1986</v>
      </c>
    </row>
    <row r="266" spans="1:40" ht="12.75">
      <c r="A266" s="6">
        <v>264</v>
      </c>
      <c r="B266" s="7" t="s">
        <v>2405</v>
      </c>
      <c r="C266">
        <v>38</v>
      </c>
      <c r="D266" s="6">
        <v>264</v>
      </c>
      <c r="E266" s="7" t="s">
        <v>2405</v>
      </c>
      <c r="F266" s="10">
        <v>22797</v>
      </c>
      <c r="G266" s="10">
        <v>9292</v>
      </c>
      <c r="H266" s="10">
        <v>15308</v>
      </c>
      <c r="I266" s="10">
        <v>0</v>
      </c>
      <c r="J266" s="10">
        <v>5153</v>
      </c>
      <c r="K266" s="10">
        <v>69094</v>
      </c>
      <c r="L266" s="11">
        <v>22681</v>
      </c>
      <c r="M266" s="11">
        <v>7974</v>
      </c>
      <c r="N266" s="11">
        <v>14486</v>
      </c>
      <c r="O266" s="12">
        <v>0</v>
      </c>
      <c r="P266" s="12">
        <v>2696</v>
      </c>
      <c r="Q266" s="11">
        <v>70278</v>
      </c>
      <c r="R266">
        <f t="shared" si="28"/>
        <v>0</v>
      </c>
      <c r="S266">
        <f t="shared" si="29"/>
        <v>0</v>
      </c>
      <c r="T266">
        <f t="shared" si="30"/>
        <v>47837</v>
      </c>
      <c r="U266" s="10">
        <f t="shared" si="31"/>
        <v>52550</v>
      </c>
      <c r="V266">
        <f t="shared" si="32"/>
        <v>0.16669105504107698</v>
      </c>
      <c r="W266" t="str">
        <f t="shared" si="33"/>
        <v>East Devon </v>
      </c>
      <c r="X266">
        <f t="shared" si="34"/>
        <v>25156</v>
      </c>
      <c r="Z266">
        <v>0</v>
      </c>
      <c r="AA266" s="6">
        <v>264</v>
      </c>
      <c r="AB266" s="7" t="s">
        <v>2405</v>
      </c>
      <c r="AC266" s="92">
        <v>17</v>
      </c>
      <c r="AD266" s="92" t="s">
        <v>595</v>
      </c>
      <c r="AE266" s="93">
        <v>1</v>
      </c>
      <c r="AF266" s="93">
        <v>1</v>
      </c>
      <c r="AG266" s="94" t="s">
        <v>596</v>
      </c>
      <c r="AH266" s="95" t="s">
        <v>597</v>
      </c>
      <c r="AI266" s="95" t="s">
        <v>1598</v>
      </c>
      <c r="AJ266" s="95" t="s">
        <v>421</v>
      </c>
      <c r="AK266" s="95" t="s">
        <v>598</v>
      </c>
      <c r="AL266" s="95"/>
      <c r="AM266" s="95" t="s">
        <v>599</v>
      </c>
      <c r="AN266" s="95">
        <v>2001</v>
      </c>
    </row>
    <row r="267" spans="1:40" ht="12.75">
      <c r="A267" s="6">
        <v>265</v>
      </c>
      <c r="B267" s="7" t="s">
        <v>2406</v>
      </c>
      <c r="C267">
        <v>37</v>
      </c>
      <c r="D267" s="6">
        <v>265</v>
      </c>
      <c r="E267" s="7" t="s">
        <v>2406</v>
      </c>
      <c r="F267" s="10">
        <v>17693</v>
      </c>
      <c r="G267" s="10">
        <v>29398</v>
      </c>
      <c r="H267" s="10">
        <v>11148</v>
      </c>
      <c r="I267" s="10">
        <v>0</v>
      </c>
      <c r="J267" s="10">
        <v>3625</v>
      </c>
      <c r="K267" s="10">
        <v>79154</v>
      </c>
      <c r="L267" s="11">
        <v>14435</v>
      </c>
      <c r="M267" s="11">
        <v>26194</v>
      </c>
      <c r="N267" s="11">
        <v>6512</v>
      </c>
      <c r="O267" s="12">
        <v>0</v>
      </c>
      <c r="P267" s="12">
        <v>5475</v>
      </c>
      <c r="Q267" s="11">
        <v>81942</v>
      </c>
      <c r="R267">
        <f t="shared" si="28"/>
        <v>1</v>
      </c>
      <c r="S267">
        <f t="shared" si="29"/>
        <v>1</v>
      </c>
      <c r="T267">
        <f t="shared" si="30"/>
        <v>52616</v>
      </c>
      <c r="U267" s="10">
        <f t="shared" si="31"/>
        <v>61864</v>
      </c>
      <c r="V267">
        <f t="shared" si="32"/>
        <v>0.49783335867416756</v>
      </c>
      <c r="W267" t="str">
        <f t="shared" si="33"/>
        <v>Exeter</v>
      </c>
      <c r="X267">
        <f t="shared" si="34"/>
        <v>26422</v>
      </c>
      <c r="Z267">
        <v>0</v>
      </c>
      <c r="AA267" s="6">
        <v>265</v>
      </c>
      <c r="AB267" s="7" t="s">
        <v>2406</v>
      </c>
      <c r="AC267" s="92">
        <v>17</v>
      </c>
      <c r="AD267" s="92" t="s">
        <v>595</v>
      </c>
      <c r="AE267" s="93">
        <v>2</v>
      </c>
      <c r="AF267" s="93">
        <v>2</v>
      </c>
      <c r="AG267" s="94" t="s">
        <v>600</v>
      </c>
      <c r="AH267" s="95">
        <v>1960</v>
      </c>
      <c r="AI267" s="95" t="s">
        <v>601</v>
      </c>
      <c r="AJ267" s="95" t="s">
        <v>346</v>
      </c>
      <c r="AK267" s="95" t="s">
        <v>2891</v>
      </c>
      <c r="AL267" s="95"/>
      <c r="AM267" s="95" t="s">
        <v>602</v>
      </c>
      <c r="AN267" s="95">
        <v>1997</v>
      </c>
    </row>
    <row r="268" spans="1:40" ht="12.75">
      <c r="A268" s="6">
        <v>266</v>
      </c>
      <c r="B268" s="7" t="s">
        <v>2407</v>
      </c>
      <c r="C268">
        <v>64</v>
      </c>
      <c r="D268" s="6">
        <v>266</v>
      </c>
      <c r="E268" s="7" t="s">
        <v>2407</v>
      </c>
      <c r="F268" s="10">
        <v>21643</v>
      </c>
      <c r="G268" s="10">
        <v>5367</v>
      </c>
      <c r="H268" s="10">
        <v>27824</v>
      </c>
      <c r="I268" s="10">
        <v>0</v>
      </c>
      <c r="J268" s="10">
        <v>0</v>
      </c>
      <c r="K268" s="10">
        <v>70350</v>
      </c>
      <c r="L268" s="11">
        <v>18800</v>
      </c>
      <c r="M268" s="11">
        <v>4995</v>
      </c>
      <c r="N268" s="11">
        <v>21784</v>
      </c>
      <c r="O268" s="12">
        <v>0</v>
      </c>
      <c r="P268" s="12">
        <v>3675</v>
      </c>
      <c r="Q268" s="11">
        <v>72100</v>
      </c>
      <c r="R268">
        <f t="shared" si="28"/>
        <v>0</v>
      </c>
      <c r="S268">
        <f t="shared" si="29"/>
        <v>0</v>
      </c>
      <c r="T268">
        <f t="shared" si="30"/>
        <v>49254</v>
      </c>
      <c r="U268" s="10">
        <f t="shared" si="31"/>
        <v>54834</v>
      </c>
      <c r="V268">
        <f t="shared" si="32"/>
        <v>0.10141308320136436</v>
      </c>
      <c r="W268" t="str">
        <f t="shared" si="33"/>
        <v>North Devon </v>
      </c>
      <c r="X268">
        <f t="shared" si="34"/>
        <v>27470</v>
      </c>
      <c r="Z268">
        <v>0</v>
      </c>
      <c r="AA268" s="6">
        <v>266</v>
      </c>
      <c r="AB268" s="7" t="s">
        <v>2407</v>
      </c>
      <c r="AC268" s="92">
        <v>17</v>
      </c>
      <c r="AD268" s="92" t="s">
        <v>595</v>
      </c>
      <c r="AE268" s="93">
        <v>3</v>
      </c>
      <c r="AF268" s="93">
        <v>3</v>
      </c>
      <c r="AG268" s="94" t="s">
        <v>603</v>
      </c>
      <c r="AH268" s="95">
        <v>1961</v>
      </c>
      <c r="AI268" s="95" t="s">
        <v>604</v>
      </c>
      <c r="AJ268" s="95" t="s">
        <v>346</v>
      </c>
      <c r="AK268" s="95" t="s">
        <v>2136</v>
      </c>
      <c r="AL268" s="95"/>
      <c r="AM268" s="95" t="s">
        <v>1596</v>
      </c>
      <c r="AN268" s="95">
        <v>1992</v>
      </c>
    </row>
    <row r="269" spans="1:40" ht="12.75">
      <c r="A269" s="6">
        <v>267</v>
      </c>
      <c r="B269" s="7" t="s">
        <v>2408</v>
      </c>
      <c r="C269">
        <v>34</v>
      </c>
      <c r="D269" s="6">
        <v>267</v>
      </c>
      <c r="E269" s="7" t="s">
        <v>2408</v>
      </c>
      <c r="F269" s="10">
        <v>12562</v>
      </c>
      <c r="G269" s="10">
        <v>31629</v>
      </c>
      <c r="H269" s="10">
        <v>5570</v>
      </c>
      <c r="I269" s="10">
        <v>0</v>
      </c>
      <c r="J269" s="10">
        <v>2202</v>
      </c>
      <c r="K269" s="10">
        <v>74483</v>
      </c>
      <c r="L269" s="11">
        <v>11289</v>
      </c>
      <c r="M269" s="11">
        <v>24322</v>
      </c>
      <c r="N269" s="11">
        <v>4513</v>
      </c>
      <c r="O269" s="12">
        <v>0</v>
      </c>
      <c r="P269" s="12">
        <v>1595</v>
      </c>
      <c r="Q269" s="11">
        <v>73666</v>
      </c>
      <c r="R269">
        <f t="shared" si="28"/>
        <v>1</v>
      </c>
      <c r="S269">
        <f t="shared" si="29"/>
        <v>1</v>
      </c>
      <c r="T269">
        <f t="shared" si="30"/>
        <v>41719</v>
      </c>
      <c r="U269" s="10">
        <f t="shared" si="31"/>
        <v>51963</v>
      </c>
      <c r="V269">
        <f t="shared" si="32"/>
        <v>0.582995757328795</v>
      </c>
      <c r="W269" t="str">
        <f t="shared" si="33"/>
        <v>Plymouth, Devonport</v>
      </c>
      <c r="X269">
        <f t="shared" si="34"/>
        <v>17397</v>
      </c>
      <c r="Z269">
        <v>0</v>
      </c>
      <c r="AA269" s="6">
        <v>267</v>
      </c>
      <c r="AB269" s="7" t="s">
        <v>2408</v>
      </c>
      <c r="AC269" s="92">
        <v>17</v>
      </c>
      <c r="AD269" s="92" t="s">
        <v>595</v>
      </c>
      <c r="AE269" s="93">
        <v>2</v>
      </c>
      <c r="AF269" s="93">
        <v>2</v>
      </c>
      <c r="AG269" s="94" t="s">
        <v>605</v>
      </c>
      <c r="AH269" s="95">
        <v>1947</v>
      </c>
      <c r="AI269" s="95" t="s">
        <v>606</v>
      </c>
      <c r="AJ269" s="95" t="s">
        <v>346</v>
      </c>
      <c r="AK269" s="95" t="s">
        <v>607</v>
      </c>
      <c r="AL269" s="95"/>
      <c r="AM269" s="95" t="s">
        <v>2060</v>
      </c>
      <c r="AN269" s="95">
        <v>1992</v>
      </c>
    </row>
    <row r="270" spans="1:40" ht="12.75">
      <c r="A270" s="6">
        <v>268</v>
      </c>
      <c r="B270" s="7" t="s">
        <v>2409</v>
      </c>
      <c r="C270">
        <v>34</v>
      </c>
      <c r="D270" s="6">
        <v>268</v>
      </c>
      <c r="E270" s="7" t="s">
        <v>2409</v>
      </c>
      <c r="F270" s="10">
        <v>14441</v>
      </c>
      <c r="G270" s="10">
        <v>23881</v>
      </c>
      <c r="H270" s="10">
        <v>6613</v>
      </c>
      <c r="I270" s="10">
        <v>0</v>
      </c>
      <c r="J270" s="10">
        <v>2717</v>
      </c>
      <c r="K270" s="10">
        <v>70666</v>
      </c>
      <c r="L270" s="11">
        <v>12310</v>
      </c>
      <c r="M270" s="11">
        <v>19827</v>
      </c>
      <c r="N270" s="11">
        <v>5605</v>
      </c>
      <c r="O270" s="12">
        <v>0</v>
      </c>
      <c r="P270" s="12">
        <v>1331</v>
      </c>
      <c r="Q270" s="11">
        <v>68438</v>
      </c>
      <c r="R270">
        <f t="shared" si="28"/>
        <v>1</v>
      </c>
      <c r="S270">
        <f t="shared" si="29"/>
        <v>1</v>
      </c>
      <c r="T270">
        <f t="shared" si="30"/>
        <v>39073</v>
      </c>
      <c r="U270" s="10">
        <f t="shared" si="31"/>
        <v>47652</v>
      </c>
      <c r="V270">
        <f t="shared" si="32"/>
        <v>0.50743480152535</v>
      </c>
      <c r="W270" t="str">
        <f t="shared" si="33"/>
        <v>Plymouth, Sutton</v>
      </c>
      <c r="X270">
        <f t="shared" si="34"/>
        <v>19246</v>
      </c>
      <c r="Z270">
        <v>1</v>
      </c>
      <c r="AA270" s="6">
        <v>268</v>
      </c>
      <c r="AB270" s="7" t="s">
        <v>2409</v>
      </c>
      <c r="AC270" s="92">
        <v>17</v>
      </c>
      <c r="AD270" s="92" t="s">
        <v>595</v>
      </c>
      <c r="AE270" s="93">
        <v>2</v>
      </c>
      <c r="AF270" s="93">
        <v>2</v>
      </c>
      <c r="AG270" s="94" t="s">
        <v>104</v>
      </c>
      <c r="AH270" s="95">
        <v>1949</v>
      </c>
      <c r="AI270" s="95" t="s">
        <v>105</v>
      </c>
      <c r="AJ270" s="95" t="s">
        <v>362</v>
      </c>
      <c r="AK270" s="95" t="s">
        <v>106</v>
      </c>
      <c r="AL270" s="95"/>
      <c r="AM270" s="95" t="s">
        <v>107</v>
      </c>
      <c r="AN270" s="95">
        <v>1997</v>
      </c>
    </row>
    <row r="271" spans="1:40" ht="12.75">
      <c r="A271" s="6">
        <v>269</v>
      </c>
      <c r="B271" s="7" t="s">
        <v>2410</v>
      </c>
      <c r="C271">
        <v>37</v>
      </c>
      <c r="D271" s="6">
        <v>269</v>
      </c>
      <c r="E271" s="7" t="s">
        <v>2410</v>
      </c>
      <c r="F271" s="10">
        <v>22695</v>
      </c>
      <c r="G271" s="10">
        <v>15262</v>
      </c>
      <c r="H271" s="10">
        <v>12542</v>
      </c>
      <c r="I271" s="10">
        <v>0</v>
      </c>
      <c r="J271" s="10">
        <v>2318</v>
      </c>
      <c r="K271" s="10">
        <v>69293</v>
      </c>
      <c r="L271" s="11">
        <v>21970</v>
      </c>
      <c r="M271" s="11">
        <v>14826</v>
      </c>
      <c r="N271" s="11">
        <v>8616</v>
      </c>
      <c r="O271" s="12">
        <v>0</v>
      </c>
      <c r="P271" s="12">
        <v>1492</v>
      </c>
      <c r="Q271" s="11">
        <v>70922</v>
      </c>
      <c r="R271">
        <f t="shared" si="28"/>
        <v>0</v>
      </c>
      <c r="S271">
        <f t="shared" si="29"/>
        <v>0</v>
      </c>
      <c r="T271">
        <f t="shared" si="30"/>
        <v>46904</v>
      </c>
      <c r="U271" s="10">
        <f t="shared" si="31"/>
        <v>52817</v>
      </c>
      <c r="V271">
        <f t="shared" si="32"/>
        <v>0.3160924441412246</v>
      </c>
      <c r="W271" t="str">
        <f t="shared" si="33"/>
        <v>South West Devon </v>
      </c>
      <c r="X271">
        <f t="shared" si="34"/>
        <v>24934</v>
      </c>
      <c r="Z271">
        <v>0</v>
      </c>
      <c r="AA271" s="6">
        <v>269</v>
      </c>
      <c r="AB271" s="7" t="s">
        <v>2410</v>
      </c>
      <c r="AC271" s="92">
        <v>17</v>
      </c>
      <c r="AD271" s="92" t="s">
        <v>595</v>
      </c>
      <c r="AE271" s="93">
        <v>1</v>
      </c>
      <c r="AF271" s="93">
        <v>1</v>
      </c>
      <c r="AG271" s="94" t="s">
        <v>108</v>
      </c>
      <c r="AH271" s="95">
        <v>1955</v>
      </c>
      <c r="AI271" s="95" t="s">
        <v>109</v>
      </c>
      <c r="AJ271" s="95" t="s">
        <v>346</v>
      </c>
      <c r="AK271" s="95" t="s">
        <v>110</v>
      </c>
      <c r="AL271" s="95"/>
      <c r="AM271" s="95" t="s">
        <v>111</v>
      </c>
      <c r="AN271" s="95">
        <v>1997</v>
      </c>
    </row>
    <row r="272" spans="1:40" ht="12.75">
      <c r="A272" s="6">
        <v>270</v>
      </c>
      <c r="B272" s="7" t="s">
        <v>2411</v>
      </c>
      <c r="C272">
        <v>37</v>
      </c>
      <c r="D272" s="6">
        <v>270</v>
      </c>
      <c r="E272" s="7" t="s">
        <v>2411</v>
      </c>
      <c r="F272" s="10">
        <v>24679</v>
      </c>
      <c r="G272" s="10">
        <v>11311</v>
      </c>
      <c r="H272" s="10">
        <v>24398</v>
      </c>
      <c r="I272" s="10">
        <v>0</v>
      </c>
      <c r="J272" s="10">
        <v>2557</v>
      </c>
      <c r="K272" s="10">
        <v>81667</v>
      </c>
      <c r="L272" s="11">
        <v>23332</v>
      </c>
      <c r="M272" s="11">
        <v>7366</v>
      </c>
      <c r="N272" s="11">
        <v>26343</v>
      </c>
      <c r="O272" s="12">
        <v>0</v>
      </c>
      <c r="P272" s="12">
        <v>2269</v>
      </c>
      <c r="Q272" s="11">
        <v>85533</v>
      </c>
      <c r="R272">
        <f t="shared" si="28"/>
        <v>0</v>
      </c>
      <c r="S272">
        <f t="shared" si="29"/>
        <v>0</v>
      </c>
      <c r="T272">
        <f t="shared" si="30"/>
        <v>59310</v>
      </c>
      <c r="U272" s="10">
        <f t="shared" si="31"/>
        <v>62945</v>
      </c>
      <c r="V272">
        <f t="shared" si="32"/>
        <v>0.12419490810993088</v>
      </c>
      <c r="W272" t="str">
        <f t="shared" si="33"/>
        <v>Teignbridge</v>
      </c>
      <c r="X272">
        <f t="shared" si="34"/>
        <v>32967</v>
      </c>
      <c r="Z272">
        <v>1</v>
      </c>
      <c r="AA272" s="6">
        <v>270</v>
      </c>
      <c r="AB272" s="7" t="s">
        <v>2411</v>
      </c>
      <c r="AC272" s="92">
        <v>17</v>
      </c>
      <c r="AD272" s="92" t="s">
        <v>595</v>
      </c>
      <c r="AE272" s="93">
        <v>3</v>
      </c>
      <c r="AF272" s="93">
        <v>1</v>
      </c>
      <c r="AG272" s="94" t="s">
        <v>112</v>
      </c>
      <c r="AH272" s="95"/>
      <c r="AI272" s="95" t="s">
        <v>113</v>
      </c>
      <c r="AJ272" s="95" t="s">
        <v>362</v>
      </c>
      <c r="AK272" s="95"/>
      <c r="AL272" s="95"/>
      <c r="AM272" s="95" t="s">
        <v>1596</v>
      </c>
      <c r="AN272" s="95">
        <v>2001</v>
      </c>
    </row>
    <row r="273" spans="1:40" ht="12.75">
      <c r="A273" s="6">
        <v>271</v>
      </c>
      <c r="B273" s="7" t="s">
        <v>2412</v>
      </c>
      <c r="C273">
        <v>37</v>
      </c>
      <c r="D273" s="6">
        <v>271</v>
      </c>
      <c r="E273" s="7" t="s">
        <v>2412</v>
      </c>
      <c r="F273" s="10">
        <v>24438</v>
      </c>
      <c r="G273" s="10">
        <v>7598</v>
      </c>
      <c r="H273" s="10">
        <v>22785</v>
      </c>
      <c r="I273" s="10">
        <v>0</v>
      </c>
      <c r="J273" s="10">
        <v>4308</v>
      </c>
      <c r="K273" s="10">
        <v>75744</v>
      </c>
      <c r="L273" s="11">
        <v>26258</v>
      </c>
      <c r="M273" s="11">
        <v>6647</v>
      </c>
      <c r="N273" s="11">
        <v>19974</v>
      </c>
      <c r="O273" s="12">
        <v>0</v>
      </c>
      <c r="P273" s="12">
        <v>2905</v>
      </c>
      <c r="Q273" s="11">
        <v>80646</v>
      </c>
      <c r="R273">
        <f t="shared" si="28"/>
        <v>0</v>
      </c>
      <c r="S273">
        <f t="shared" si="29"/>
        <v>0</v>
      </c>
      <c r="T273">
        <f t="shared" si="30"/>
        <v>55784</v>
      </c>
      <c r="U273" s="10">
        <f t="shared" si="31"/>
        <v>59129</v>
      </c>
      <c r="V273">
        <f t="shared" si="32"/>
        <v>0.11915603040298293</v>
      </c>
      <c r="W273" t="str">
        <f t="shared" si="33"/>
        <v>Tiverton and Honiton</v>
      </c>
      <c r="X273">
        <f t="shared" si="34"/>
        <v>29526</v>
      </c>
      <c r="Z273">
        <v>0</v>
      </c>
      <c r="AA273" s="6">
        <v>271</v>
      </c>
      <c r="AB273" s="7" t="s">
        <v>2412</v>
      </c>
      <c r="AC273" s="92">
        <v>17</v>
      </c>
      <c r="AD273" s="92" t="s">
        <v>595</v>
      </c>
      <c r="AE273" s="93">
        <v>1</v>
      </c>
      <c r="AF273" s="93">
        <v>1</v>
      </c>
      <c r="AG273" s="94" t="s">
        <v>114</v>
      </c>
      <c r="AH273" s="95">
        <v>1946</v>
      </c>
      <c r="AI273" s="95" t="s">
        <v>608</v>
      </c>
      <c r="AJ273" s="95" t="s">
        <v>346</v>
      </c>
      <c r="AK273" s="95" t="s">
        <v>1581</v>
      </c>
      <c r="AL273" s="95"/>
      <c r="AM273" s="95" t="s">
        <v>609</v>
      </c>
      <c r="AN273" s="95">
        <v>1992</v>
      </c>
    </row>
    <row r="274" spans="1:40" ht="12.75">
      <c r="A274" s="6">
        <v>272</v>
      </c>
      <c r="B274" s="7" t="s">
        <v>2413</v>
      </c>
      <c r="C274">
        <v>37</v>
      </c>
      <c r="D274" s="6">
        <v>272</v>
      </c>
      <c r="E274" s="7" t="s">
        <v>2413</v>
      </c>
      <c r="F274" s="10">
        <v>21082</v>
      </c>
      <c r="G274" s="10">
        <v>7923</v>
      </c>
      <c r="H274" s="10">
        <v>21094</v>
      </c>
      <c r="I274" s="10">
        <v>0</v>
      </c>
      <c r="J274" s="10">
        <v>3223</v>
      </c>
      <c r="K274" s="10">
        <v>72258</v>
      </c>
      <c r="L274" s="11">
        <v>17307</v>
      </c>
      <c r="M274" s="11">
        <v>4484</v>
      </c>
      <c r="N274" s="11">
        <v>24015</v>
      </c>
      <c r="O274" s="12">
        <v>0</v>
      </c>
      <c r="P274" s="12">
        <v>1763</v>
      </c>
      <c r="Q274" s="11">
        <v>72409</v>
      </c>
      <c r="R274">
        <f t="shared" si="28"/>
        <v>0</v>
      </c>
      <c r="S274">
        <f t="shared" si="29"/>
        <v>0</v>
      </c>
      <c r="T274">
        <f t="shared" si="30"/>
        <v>47569</v>
      </c>
      <c r="U274" s="10">
        <f t="shared" si="31"/>
        <v>53322</v>
      </c>
      <c r="V274">
        <f t="shared" si="32"/>
        <v>0.09426307048708192</v>
      </c>
      <c r="W274" t="str">
        <f t="shared" si="33"/>
        <v>Torbay</v>
      </c>
      <c r="X274">
        <f t="shared" si="34"/>
        <v>23554</v>
      </c>
      <c r="Z274">
        <v>0</v>
      </c>
      <c r="AA274" s="6">
        <v>272</v>
      </c>
      <c r="AB274" s="7" t="s">
        <v>2413</v>
      </c>
      <c r="AC274" s="92">
        <v>17</v>
      </c>
      <c r="AD274" s="92" t="s">
        <v>595</v>
      </c>
      <c r="AE274" s="93">
        <v>3</v>
      </c>
      <c r="AF274" s="93">
        <v>3</v>
      </c>
      <c r="AG274" s="94" t="s">
        <v>610</v>
      </c>
      <c r="AH274" s="95">
        <v>1959</v>
      </c>
      <c r="AI274" s="95" t="s">
        <v>611</v>
      </c>
      <c r="AJ274" s="95" t="s">
        <v>346</v>
      </c>
      <c r="AK274" s="95" t="s">
        <v>1581</v>
      </c>
      <c r="AL274" s="95"/>
      <c r="AM274" s="95" t="s">
        <v>612</v>
      </c>
      <c r="AN274" s="95">
        <v>1997</v>
      </c>
    </row>
    <row r="275" spans="1:40" ht="12.75">
      <c r="A275" s="6">
        <v>273</v>
      </c>
      <c r="B275" s="7" t="s">
        <v>2414</v>
      </c>
      <c r="C275">
        <v>37</v>
      </c>
      <c r="D275" s="6">
        <v>273</v>
      </c>
      <c r="E275" s="7" t="s">
        <v>2414</v>
      </c>
      <c r="F275" s="10">
        <v>22787</v>
      </c>
      <c r="G275" s="10">
        <v>7319</v>
      </c>
      <c r="H275" s="10">
        <v>24744</v>
      </c>
      <c r="I275" s="10">
        <v>0</v>
      </c>
      <c r="J275" s="10">
        <v>4295</v>
      </c>
      <c r="K275" s="10">
        <v>75919</v>
      </c>
      <c r="L275" s="11">
        <v>22280</v>
      </c>
      <c r="M275" s="11">
        <v>5959</v>
      </c>
      <c r="N275" s="11">
        <v>23474</v>
      </c>
      <c r="O275" s="12">
        <v>0</v>
      </c>
      <c r="P275" s="12">
        <v>3971</v>
      </c>
      <c r="Q275" s="11">
        <v>78976</v>
      </c>
      <c r="R275">
        <f t="shared" si="28"/>
        <v>0</v>
      </c>
      <c r="S275">
        <f t="shared" si="29"/>
        <v>0</v>
      </c>
      <c r="T275">
        <f t="shared" si="30"/>
        <v>55684</v>
      </c>
      <c r="U275" s="10">
        <f t="shared" si="31"/>
        <v>59145</v>
      </c>
      <c r="V275">
        <f t="shared" si="32"/>
        <v>0.10701458228575533</v>
      </c>
      <c r="W275" t="str">
        <f t="shared" si="33"/>
        <v>Torridge and West Devon</v>
      </c>
      <c r="X275">
        <f t="shared" si="34"/>
        <v>32210</v>
      </c>
      <c r="Z275">
        <v>0</v>
      </c>
      <c r="AA275" s="6">
        <v>273</v>
      </c>
      <c r="AB275" s="7" t="s">
        <v>2414</v>
      </c>
      <c r="AC275" s="92">
        <v>17</v>
      </c>
      <c r="AD275" s="92" t="s">
        <v>595</v>
      </c>
      <c r="AE275" s="93">
        <v>3</v>
      </c>
      <c r="AF275" s="93">
        <v>3</v>
      </c>
      <c r="AG275" s="94" t="s">
        <v>613</v>
      </c>
      <c r="AH275" s="95">
        <v>1945</v>
      </c>
      <c r="AI275" s="95" t="s">
        <v>614</v>
      </c>
      <c r="AJ275" s="95" t="s">
        <v>421</v>
      </c>
      <c r="AK275" s="95" t="s">
        <v>615</v>
      </c>
      <c r="AL275" s="95"/>
      <c r="AM275" s="95" t="s">
        <v>616</v>
      </c>
      <c r="AN275" s="95">
        <v>1997</v>
      </c>
    </row>
    <row r="276" spans="1:40" ht="12.75">
      <c r="A276" s="6">
        <v>274</v>
      </c>
      <c r="B276" s="7" t="s">
        <v>2415</v>
      </c>
      <c r="C276">
        <v>37</v>
      </c>
      <c r="D276" s="6">
        <v>274</v>
      </c>
      <c r="E276" s="7" t="s">
        <v>2415</v>
      </c>
      <c r="F276" s="10">
        <v>19637</v>
      </c>
      <c r="G276" s="10">
        <v>8796</v>
      </c>
      <c r="H276" s="10">
        <v>18760</v>
      </c>
      <c r="I276" s="10">
        <v>0</v>
      </c>
      <c r="J276" s="10">
        <v>6576</v>
      </c>
      <c r="K276" s="10">
        <v>70473</v>
      </c>
      <c r="L276" s="11">
        <v>21914</v>
      </c>
      <c r="M276" s="11">
        <v>6005</v>
      </c>
      <c r="N276" s="11">
        <v>18317</v>
      </c>
      <c r="O276" s="12">
        <v>0</v>
      </c>
      <c r="P276" s="12">
        <v>3010</v>
      </c>
      <c r="Q276" s="11">
        <v>72548</v>
      </c>
      <c r="R276">
        <f t="shared" si="28"/>
        <v>0</v>
      </c>
      <c r="S276">
        <f t="shared" si="29"/>
        <v>0</v>
      </c>
      <c r="T276">
        <f t="shared" si="30"/>
        <v>49246</v>
      </c>
      <c r="U276" s="10">
        <f t="shared" si="31"/>
        <v>53769</v>
      </c>
      <c r="V276">
        <f t="shared" si="32"/>
        <v>0.1219388376720952</v>
      </c>
      <c r="W276" t="str">
        <f t="shared" si="33"/>
        <v>Totnes</v>
      </c>
      <c r="X276">
        <f t="shared" si="34"/>
        <v>27332</v>
      </c>
      <c r="Z276">
        <v>0</v>
      </c>
      <c r="AA276" s="6">
        <v>274</v>
      </c>
      <c r="AB276" s="7" t="s">
        <v>2415</v>
      </c>
      <c r="AC276" s="92">
        <v>17</v>
      </c>
      <c r="AD276" s="92" t="s">
        <v>595</v>
      </c>
      <c r="AE276" s="93">
        <v>1</v>
      </c>
      <c r="AF276" s="93">
        <v>1</v>
      </c>
      <c r="AG276" s="94" t="s">
        <v>617</v>
      </c>
      <c r="AH276" s="95">
        <v>1939</v>
      </c>
      <c r="AI276" s="95" t="s">
        <v>1663</v>
      </c>
      <c r="AJ276" s="95" t="s">
        <v>346</v>
      </c>
      <c r="AK276" s="95" t="s">
        <v>618</v>
      </c>
      <c r="AL276" s="95"/>
      <c r="AM276" s="95" t="s">
        <v>2130</v>
      </c>
      <c r="AN276" s="95">
        <v>1997</v>
      </c>
    </row>
    <row r="277" spans="1:40" ht="12.75">
      <c r="A277" s="6">
        <v>275</v>
      </c>
      <c r="B277" s="7" t="s">
        <v>2416</v>
      </c>
      <c r="C277">
        <v>38</v>
      </c>
      <c r="D277" s="6">
        <v>275</v>
      </c>
      <c r="E277" s="7" t="s">
        <v>2416</v>
      </c>
      <c r="F277" s="10">
        <v>17997</v>
      </c>
      <c r="G277" s="10">
        <v>9181</v>
      </c>
      <c r="H277" s="10">
        <v>13651</v>
      </c>
      <c r="I277" s="10">
        <v>0</v>
      </c>
      <c r="J277" s="10">
        <v>2599</v>
      </c>
      <c r="K277" s="10">
        <v>61862</v>
      </c>
      <c r="L277" s="11">
        <v>15501</v>
      </c>
      <c r="M277" s="11">
        <v>7107</v>
      </c>
      <c r="N277" s="11">
        <v>12067</v>
      </c>
      <c r="O277" s="12">
        <v>0</v>
      </c>
      <c r="P277" s="12">
        <v>1124</v>
      </c>
      <c r="Q277" s="11">
        <v>60454</v>
      </c>
      <c r="R277">
        <f t="shared" si="28"/>
        <v>0</v>
      </c>
      <c r="S277">
        <f t="shared" si="29"/>
        <v>0</v>
      </c>
      <c r="T277">
        <f t="shared" si="30"/>
        <v>35799</v>
      </c>
      <c r="U277" s="10">
        <f t="shared" si="31"/>
        <v>43428</v>
      </c>
      <c r="V277">
        <f t="shared" si="32"/>
        <v>0.19852509846643762</v>
      </c>
      <c r="W277" t="str">
        <f t="shared" si="33"/>
        <v>Bournemouth East</v>
      </c>
      <c r="X277">
        <f t="shared" si="34"/>
        <v>20298</v>
      </c>
      <c r="Z277">
        <v>0</v>
      </c>
      <c r="AA277" s="6">
        <v>275</v>
      </c>
      <c r="AB277" s="7" t="s">
        <v>2416</v>
      </c>
      <c r="AC277" s="92">
        <v>18</v>
      </c>
      <c r="AD277" s="92" t="s">
        <v>619</v>
      </c>
      <c r="AE277" s="93">
        <v>1</v>
      </c>
      <c r="AF277" s="93">
        <v>1</v>
      </c>
      <c r="AG277" s="94" t="s">
        <v>620</v>
      </c>
      <c r="AH277" s="95">
        <v>1940</v>
      </c>
      <c r="AI277" s="95" t="s">
        <v>621</v>
      </c>
      <c r="AJ277" s="95" t="s">
        <v>346</v>
      </c>
      <c r="AK277" s="95" t="s">
        <v>622</v>
      </c>
      <c r="AL277" s="95" t="s">
        <v>623</v>
      </c>
      <c r="AM277" s="95" t="s">
        <v>624</v>
      </c>
      <c r="AN277" s="95">
        <v>1977</v>
      </c>
    </row>
    <row r="278" spans="1:40" ht="12.75">
      <c r="A278" s="6">
        <v>276</v>
      </c>
      <c r="B278" s="7" t="s">
        <v>2417</v>
      </c>
      <c r="C278">
        <v>38</v>
      </c>
      <c r="D278" s="6">
        <v>276</v>
      </c>
      <c r="E278" s="7" t="s">
        <v>2417</v>
      </c>
      <c r="F278" s="10">
        <v>17115</v>
      </c>
      <c r="G278" s="10">
        <v>10093</v>
      </c>
      <c r="H278" s="10">
        <v>11405</v>
      </c>
      <c r="I278" s="10">
        <v>0</v>
      </c>
      <c r="J278" s="10">
        <v>2459</v>
      </c>
      <c r="K278" s="10">
        <v>62028</v>
      </c>
      <c r="L278" s="11">
        <v>14417</v>
      </c>
      <c r="M278" s="11">
        <v>9699</v>
      </c>
      <c r="N278" s="11">
        <v>8468</v>
      </c>
      <c r="O278" s="12">
        <v>0</v>
      </c>
      <c r="P278" s="12">
        <v>1064</v>
      </c>
      <c r="Q278" s="11">
        <v>62038</v>
      </c>
      <c r="R278">
        <f t="shared" si="28"/>
        <v>0</v>
      </c>
      <c r="S278">
        <f t="shared" si="29"/>
        <v>0</v>
      </c>
      <c r="T278">
        <f t="shared" si="30"/>
        <v>33648</v>
      </c>
      <c r="U278" s="10">
        <f t="shared" si="31"/>
        <v>41072</v>
      </c>
      <c r="V278">
        <f t="shared" si="32"/>
        <v>0.28824893009985736</v>
      </c>
      <c r="W278" t="str">
        <f t="shared" si="33"/>
        <v>Bournemouth West</v>
      </c>
      <c r="X278">
        <f t="shared" si="34"/>
        <v>19231</v>
      </c>
      <c r="Z278">
        <v>0</v>
      </c>
      <c r="AA278" s="6">
        <v>276</v>
      </c>
      <c r="AB278" s="7" t="s">
        <v>2417</v>
      </c>
      <c r="AC278" s="92">
        <v>18</v>
      </c>
      <c r="AD278" s="92" t="s">
        <v>619</v>
      </c>
      <c r="AE278" s="93">
        <v>1</v>
      </c>
      <c r="AF278" s="93">
        <v>1</v>
      </c>
      <c r="AG278" s="94" t="s">
        <v>625</v>
      </c>
      <c r="AH278" s="95">
        <v>1941</v>
      </c>
      <c r="AI278" s="95" t="s">
        <v>626</v>
      </c>
      <c r="AJ278" s="95" t="s">
        <v>421</v>
      </c>
      <c r="AK278" s="95" t="s">
        <v>627</v>
      </c>
      <c r="AL278" s="95"/>
      <c r="AM278" s="95" t="s">
        <v>628</v>
      </c>
      <c r="AN278" s="95">
        <v>1983</v>
      </c>
    </row>
    <row r="279" spans="1:40" ht="12.75">
      <c r="A279" s="6">
        <v>277</v>
      </c>
      <c r="B279" s="7" t="s">
        <v>2418</v>
      </c>
      <c r="C279">
        <v>46</v>
      </c>
      <c r="D279" s="6">
        <v>277</v>
      </c>
      <c r="E279" s="7" t="s">
        <v>2418</v>
      </c>
      <c r="F279" s="10">
        <v>26095</v>
      </c>
      <c r="G279" s="10">
        <v>3884</v>
      </c>
      <c r="H279" s="10">
        <v>23930</v>
      </c>
      <c r="I279" s="10">
        <v>0</v>
      </c>
      <c r="J279" s="10">
        <v>2290</v>
      </c>
      <c r="K279" s="10">
        <v>71488</v>
      </c>
      <c r="L279" s="11">
        <v>27306</v>
      </c>
      <c r="M279" s="11">
        <v>7506</v>
      </c>
      <c r="N279" s="11">
        <v>13762</v>
      </c>
      <c r="O279" s="12">
        <v>0</v>
      </c>
      <c r="P279" s="12">
        <v>993</v>
      </c>
      <c r="Q279" s="11">
        <v>73503</v>
      </c>
      <c r="R279">
        <f t="shared" si="28"/>
        <v>0</v>
      </c>
      <c r="S279">
        <f t="shared" si="29"/>
        <v>0</v>
      </c>
      <c r="T279">
        <f t="shared" si="30"/>
        <v>49567</v>
      </c>
      <c r="U279" s="10">
        <f t="shared" si="31"/>
        <v>56199</v>
      </c>
      <c r="V279">
        <f t="shared" si="32"/>
        <v>0.1514313958883935</v>
      </c>
      <c r="W279" t="str">
        <f t="shared" si="33"/>
        <v>Christchurch</v>
      </c>
      <c r="X279">
        <f t="shared" si="34"/>
        <v>22261</v>
      </c>
      <c r="Z279">
        <v>0</v>
      </c>
      <c r="AA279" s="6">
        <v>277</v>
      </c>
      <c r="AB279" s="7" t="s">
        <v>2418</v>
      </c>
      <c r="AC279" s="92">
        <v>18</v>
      </c>
      <c r="AD279" s="92" t="s">
        <v>619</v>
      </c>
      <c r="AE279" s="93">
        <v>1</v>
      </c>
      <c r="AF279" s="93">
        <v>1</v>
      </c>
      <c r="AG279" s="94" t="s">
        <v>629</v>
      </c>
      <c r="AH279" s="95">
        <v>1947</v>
      </c>
      <c r="AI279" s="95" t="s">
        <v>630</v>
      </c>
      <c r="AJ279" s="95" t="s">
        <v>346</v>
      </c>
      <c r="AK279" s="95" t="s">
        <v>631</v>
      </c>
      <c r="AL279" s="95"/>
      <c r="AM279" s="95" t="s">
        <v>632</v>
      </c>
      <c r="AN279" s="95">
        <v>1997</v>
      </c>
    </row>
    <row r="280" spans="1:40" ht="12.75">
      <c r="A280" s="6">
        <v>278</v>
      </c>
      <c r="B280" s="7" t="s">
        <v>2419</v>
      </c>
      <c r="C280">
        <v>38</v>
      </c>
      <c r="D280" s="6">
        <v>278</v>
      </c>
      <c r="E280" s="7" t="s">
        <v>2419</v>
      </c>
      <c r="F280" s="10">
        <v>20632</v>
      </c>
      <c r="G280" s="10">
        <v>8014</v>
      </c>
      <c r="H280" s="10">
        <v>19951</v>
      </c>
      <c r="I280" s="10">
        <v>0</v>
      </c>
      <c r="J280" s="10">
        <v>2136</v>
      </c>
      <c r="K280" s="10">
        <v>67049</v>
      </c>
      <c r="L280" s="11">
        <v>17974</v>
      </c>
      <c r="M280" s="11">
        <v>6765</v>
      </c>
      <c r="N280" s="11">
        <v>18358</v>
      </c>
      <c r="O280" s="12">
        <v>0</v>
      </c>
      <c r="P280" s="12">
        <v>621</v>
      </c>
      <c r="Q280" s="11">
        <v>66675</v>
      </c>
      <c r="R280">
        <f t="shared" si="28"/>
        <v>0</v>
      </c>
      <c r="S280">
        <f t="shared" si="29"/>
        <v>0</v>
      </c>
      <c r="T280">
        <f t="shared" si="30"/>
        <v>43718</v>
      </c>
      <c r="U280" s="10">
        <f t="shared" si="31"/>
        <v>50733</v>
      </c>
      <c r="V280">
        <f t="shared" si="32"/>
        <v>0.15474175396861706</v>
      </c>
      <c r="W280" t="str">
        <f t="shared" si="33"/>
        <v>Mid Dorset and North Poole </v>
      </c>
      <c r="X280">
        <f t="shared" si="34"/>
        <v>25360</v>
      </c>
      <c r="Z280">
        <v>1</v>
      </c>
      <c r="AA280" s="6">
        <v>278</v>
      </c>
      <c r="AB280" s="7" t="s">
        <v>2419</v>
      </c>
      <c r="AC280" s="92">
        <v>18</v>
      </c>
      <c r="AD280" s="92" t="s">
        <v>619</v>
      </c>
      <c r="AE280" s="93">
        <v>3</v>
      </c>
      <c r="AF280" s="93">
        <v>1</v>
      </c>
      <c r="AG280" s="94" t="s">
        <v>633</v>
      </c>
      <c r="AH280" s="95"/>
      <c r="AI280" s="95" t="s">
        <v>634</v>
      </c>
      <c r="AJ280" s="95" t="s">
        <v>1651</v>
      </c>
      <c r="AK280" s="95" t="s">
        <v>635</v>
      </c>
      <c r="AL280" s="95"/>
      <c r="AM280" s="95" t="s">
        <v>636</v>
      </c>
      <c r="AN280" s="95">
        <v>2001</v>
      </c>
    </row>
    <row r="281" spans="1:40" ht="12.75">
      <c r="A281" s="6">
        <v>279</v>
      </c>
      <c r="B281" s="7" t="s">
        <v>2420</v>
      </c>
      <c r="C281">
        <v>38</v>
      </c>
      <c r="D281" s="6">
        <v>279</v>
      </c>
      <c r="E281" s="7" t="s">
        <v>2420</v>
      </c>
      <c r="F281" s="10">
        <v>23294</v>
      </c>
      <c r="G281" s="10">
        <v>5380</v>
      </c>
      <c r="H281" s="10">
        <v>20548</v>
      </c>
      <c r="I281" s="10">
        <v>0</v>
      </c>
      <c r="J281" s="10">
        <v>3365</v>
      </c>
      <c r="K281" s="10">
        <v>68923</v>
      </c>
      <c r="L281" s="11">
        <v>22314</v>
      </c>
      <c r="M281" s="11">
        <v>5334</v>
      </c>
      <c r="N281" s="11">
        <v>18517</v>
      </c>
      <c r="O281" s="12">
        <v>0</v>
      </c>
      <c r="P281" s="12">
        <v>1656</v>
      </c>
      <c r="Q281" s="11">
        <v>72140</v>
      </c>
      <c r="R281">
        <f t="shared" si="28"/>
        <v>0</v>
      </c>
      <c r="S281">
        <f t="shared" si="29"/>
        <v>0</v>
      </c>
      <c r="T281">
        <f t="shared" si="30"/>
        <v>47821</v>
      </c>
      <c r="U281" s="10">
        <f t="shared" si="31"/>
        <v>52587</v>
      </c>
      <c r="V281">
        <f t="shared" si="32"/>
        <v>0.11154095481064805</v>
      </c>
      <c r="W281" t="str">
        <f t="shared" si="33"/>
        <v>North Dorset </v>
      </c>
      <c r="X281">
        <f t="shared" si="34"/>
        <v>25507</v>
      </c>
      <c r="Z281">
        <v>0</v>
      </c>
      <c r="AA281" s="6">
        <v>279</v>
      </c>
      <c r="AB281" s="7" t="s">
        <v>2420</v>
      </c>
      <c r="AC281" s="92">
        <v>18</v>
      </c>
      <c r="AD281" s="92" t="s">
        <v>619</v>
      </c>
      <c r="AE281" s="93">
        <v>1</v>
      </c>
      <c r="AF281" s="93">
        <v>1</v>
      </c>
      <c r="AG281" s="94" t="s">
        <v>637</v>
      </c>
      <c r="AH281" s="95">
        <v>1948</v>
      </c>
      <c r="AI281" s="95" t="s">
        <v>638</v>
      </c>
      <c r="AJ281" s="95" t="s">
        <v>346</v>
      </c>
      <c r="AK281" s="95" t="s">
        <v>639</v>
      </c>
      <c r="AL281" s="95"/>
      <c r="AM281" s="95" t="s">
        <v>640</v>
      </c>
      <c r="AN281" s="95">
        <v>1997</v>
      </c>
    </row>
    <row r="282" spans="1:40" ht="12.75">
      <c r="A282" s="6">
        <v>280</v>
      </c>
      <c r="B282" s="7" t="s">
        <v>2421</v>
      </c>
      <c r="C282">
        <v>38</v>
      </c>
      <c r="D282" s="6">
        <v>280</v>
      </c>
      <c r="E282" s="7" t="s">
        <v>2421</v>
      </c>
      <c r="F282" s="10">
        <v>19726</v>
      </c>
      <c r="G282" s="10">
        <v>10100</v>
      </c>
      <c r="H282" s="10">
        <v>14428</v>
      </c>
      <c r="I282" s="10">
        <v>0</v>
      </c>
      <c r="J282" s="10">
        <v>2556</v>
      </c>
      <c r="K282" s="10">
        <v>66078</v>
      </c>
      <c r="L282" s="11">
        <v>17710</v>
      </c>
      <c r="M282" s="11">
        <v>10544</v>
      </c>
      <c r="N282" s="11">
        <v>10011</v>
      </c>
      <c r="O282" s="12">
        <v>0</v>
      </c>
      <c r="P282" s="12">
        <v>968</v>
      </c>
      <c r="Q282" s="11">
        <v>64644</v>
      </c>
      <c r="R282">
        <f t="shared" si="28"/>
        <v>0</v>
      </c>
      <c r="S282">
        <f t="shared" si="29"/>
        <v>0</v>
      </c>
      <c r="T282">
        <f t="shared" si="30"/>
        <v>39233</v>
      </c>
      <c r="U282" s="10">
        <f t="shared" si="31"/>
        <v>46810</v>
      </c>
      <c r="V282">
        <f t="shared" si="32"/>
        <v>0.26875334539800677</v>
      </c>
      <c r="W282" t="str">
        <f t="shared" si="33"/>
        <v>Poole</v>
      </c>
      <c r="X282">
        <f t="shared" si="34"/>
        <v>21523</v>
      </c>
      <c r="Z282">
        <v>0</v>
      </c>
      <c r="AA282" s="6">
        <v>280</v>
      </c>
      <c r="AB282" s="7" t="s">
        <v>2421</v>
      </c>
      <c r="AC282" s="92">
        <v>18</v>
      </c>
      <c r="AD282" s="92" t="s">
        <v>619</v>
      </c>
      <c r="AE282" s="93">
        <v>1</v>
      </c>
      <c r="AF282" s="93">
        <v>1</v>
      </c>
      <c r="AG282" s="94" t="s">
        <v>641</v>
      </c>
      <c r="AH282" s="95">
        <v>1956</v>
      </c>
      <c r="AI282" s="95" t="s">
        <v>642</v>
      </c>
      <c r="AJ282" s="95" t="s">
        <v>346</v>
      </c>
      <c r="AK282" s="95" t="s">
        <v>1581</v>
      </c>
      <c r="AL282" s="95"/>
      <c r="AM282" s="95" t="s">
        <v>643</v>
      </c>
      <c r="AN282" s="95">
        <v>1997</v>
      </c>
    </row>
    <row r="283" spans="1:40" ht="12.75">
      <c r="A283" s="6">
        <v>281</v>
      </c>
      <c r="B283" s="7" t="s">
        <v>2422</v>
      </c>
      <c r="C283">
        <v>38</v>
      </c>
      <c r="D283" s="6">
        <v>281</v>
      </c>
      <c r="E283" s="7" t="s">
        <v>2422</v>
      </c>
      <c r="F283" s="10">
        <v>17755</v>
      </c>
      <c r="G283" s="10">
        <v>17678</v>
      </c>
      <c r="H283" s="10">
        <v>9936</v>
      </c>
      <c r="I283" s="10">
        <v>0</v>
      </c>
      <c r="J283" s="10">
        <v>3813</v>
      </c>
      <c r="K283" s="10">
        <v>66318</v>
      </c>
      <c r="L283" s="11">
        <v>18874</v>
      </c>
      <c r="M283" s="11">
        <v>19027</v>
      </c>
      <c r="N283" s="11">
        <v>6531</v>
      </c>
      <c r="O283" s="12">
        <v>0</v>
      </c>
      <c r="P283" s="12">
        <v>913</v>
      </c>
      <c r="Q283" s="11">
        <v>69233</v>
      </c>
      <c r="R283">
        <f t="shared" si="28"/>
        <v>1</v>
      </c>
      <c r="S283">
        <f t="shared" si="29"/>
        <v>0</v>
      </c>
      <c r="T283">
        <f t="shared" si="30"/>
        <v>45345</v>
      </c>
      <c r="U283" s="10">
        <f t="shared" si="31"/>
        <v>49182</v>
      </c>
      <c r="V283">
        <f t="shared" si="32"/>
        <v>0.4196052486492447</v>
      </c>
      <c r="W283" t="str">
        <f t="shared" si="33"/>
        <v>South Dorset </v>
      </c>
      <c r="X283">
        <f t="shared" si="34"/>
        <v>26318</v>
      </c>
      <c r="Z283">
        <v>0</v>
      </c>
      <c r="AA283" s="6">
        <v>281</v>
      </c>
      <c r="AB283" s="7" t="s">
        <v>2422</v>
      </c>
      <c r="AC283" s="92">
        <v>18</v>
      </c>
      <c r="AD283" s="92" t="s">
        <v>619</v>
      </c>
      <c r="AE283" s="93">
        <v>2</v>
      </c>
      <c r="AF283" s="93">
        <v>1</v>
      </c>
      <c r="AG283" s="94" t="s">
        <v>644</v>
      </c>
      <c r="AH283" s="95"/>
      <c r="AI283" s="95" t="s">
        <v>645</v>
      </c>
      <c r="AJ283" s="95" t="s">
        <v>346</v>
      </c>
      <c r="AK283" s="95" t="s">
        <v>22</v>
      </c>
      <c r="AL283" s="95"/>
      <c r="AM283" s="95" t="s">
        <v>646</v>
      </c>
      <c r="AN283" s="95">
        <v>2001</v>
      </c>
    </row>
    <row r="284" spans="1:40" ht="12.75">
      <c r="A284" s="6">
        <v>282</v>
      </c>
      <c r="B284" s="7" t="s">
        <v>2423</v>
      </c>
      <c r="C284">
        <v>38</v>
      </c>
      <c r="D284" s="6">
        <v>282</v>
      </c>
      <c r="E284" s="7" t="s">
        <v>2423</v>
      </c>
      <c r="F284" s="10">
        <v>22036</v>
      </c>
      <c r="G284" s="10">
        <v>9491</v>
      </c>
      <c r="H284" s="10">
        <v>20196</v>
      </c>
      <c r="I284" s="10">
        <v>0</v>
      </c>
      <c r="J284" s="10">
        <v>1829</v>
      </c>
      <c r="K284" s="10">
        <v>70369</v>
      </c>
      <c r="L284" s="11">
        <v>22126</v>
      </c>
      <c r="M284" s="11">
        <v>6733</v>
      </c>
      <c r="N284" s="11">
        <v>20712</v>
      </c>
      <c r="O284" s="12">
        <v>0</v>
      </c>
      <c r="P284" s="12">
        <v>0</v>
      </c>
      <c r="Q284" s="11">
        <v>74016</v>
      </c>
      <c r="R284">
        <f t="shared" si="28"/>
        <v>0</v>
      </c>
      <c r="S284">
        <f t="shared" si="29"/>
        <v>0</v>
      </c>
      <c r="T284">
        <f t="shared" si="30"/>
        <v>49571</v>
      </c>
      <c r="U284" s="10">
        <f t="shared" si="31"/>
        <v>53552</v>
      </c>
      <c r="V284">
        <f t="shared" si="32"/>
        <v>0.13582538177563494</v>
      </c>
      <c r="W284" t="str">
        <f t="shared" si="33"/>
        <v>West Dorset </v>
      </c>
      <c r="X284">
        <f t="shared" si="34"/>
        <v>27445</v>
      </c>
      <c r="Z284">
        <v>0</v>
      </c>
      <c r="AA284" s="6">
        <v>282</v>
      </c>
      <c r="AB284" s="7" t="s">
        <v>2423</v>
      </c>
      <c r="AC284" s="92">
        <v>18</v>
      </c>
      <c r="AD284" s="92" t="s">
        <v>619</v>
      </c>
      <c r="AE284" s="93">
        <v>1</v>
      </c>
      <c r="AF284" s="93">
        <v>1</v>
      </c>
      <c r="AG284" s="94" t="s">
        <v>647</v>
      </c>
      <c r="AH284" s="95">
        <v>1956</v>
      </c>
      <c r="AI284" s="95" t="s">
        <v>1598</v>
      </c>
      <c r="AJ284" s="95" t="s">
        <v>421</v>
      </c>
      <c r="AK284" s="95" t="s">
        <v>648</v>
      </c>
      <c r="AL284" s="95" t="s">
        <v>1617</v>
      </c>
      <c r="AM284" s="95" t="s">
        <v>2077</v>
      </c>
      <c r="AN284" s="95">
        <v>1997</v>
      </c>
    </row>
    <row r="285" spans="1:40" ht="12.75">
      <c r="A285" s="6">
        <v>283</v>
      </c>
      <c r="B285" s="7" t="s">
        <v>2424</v>
      </c>
      <c r="C285">
        <v>39</v>
      </c>
      <c r="D285" s="6">
        <v>283</v>
      </c>
      <c r="E285" s="7" t="s">
        <v>2424</v>
      </c>
      <c r="F285" s="10">
        <v>9295</v>
      </c>
      <c r="G285" s="10">
        <v>30359</v>
      </c>
      <c r="H285" s="10">
        <v>4223</v>
      </c>
      <c r="I285" s="10">
        <v>0</v>
      </c>
      <c r="J285" s="10">
        <v>2104</v>
      </c>
      <c r="K285" s="10">
        <v>66754</v>
      </c>
      <c r="L285" s="11">
        <v>8754</v>
      </c>
      <c r="M285" s="11">
        <v>22680</v>
      </c>
      <c r="N285" s="11">
        <v>6073</v>
      </c>
      <c r="O285" s="12">
        <v>0</v>
      </c>
      <c r="P285" s="12">
        <v>1052</v>
      </c>
      <c r="Q285" s="11">
        <v>67377</v>
      </c>
      <c r="R285">
        <f t="shared" si="28"/>
        <v>1</v>
      </c>
      <c r="S285">
        <f t="shared" si="29"/>
        <v>1</v>
      </c>
      <c r="T285">
        <f t="shared" si="30"/>
        <v>38559</v>
      </c>
      <c r="U285" s="10">
        <f t="shared" si="31"/>
        <v>45981</v>
      </c>
      <c r="V285">
        <f t="shared" si="32"/>
        <v>0.5881895277367152</v>
      </c>
      <c r="W285" t="str">
        <f t="shared" si="33"/>
        <v>Bishop Auckland</v>
      </c>
      <c r="X285">
        <f t="shared" si="34"/>
        <v>15879</v>
      </c>
      <c r="Z285">
        <v>0</v>
      </c>
      <c r="AA285" s="6">
        <v>283</v>
      </c>
      <c r="AB285" s="7" t="s">
        <v>2424</v>
      </c>
      <c r="AC285" s="92">
        <v>19</v>
      </c>
      <c r="AD285" s="92" t="s">
        <v>1732</v>
      </c>
      <c r="AE285" s="93">
        <v>2</v>
      </c>
      <c r="AF285" s="93">
        <v>2</v>
      </c>
      <c r="AG285" s="94" t="s">
        <v>649</v>
      </c>
      <c r="AH285" s="95">
        <v>1937</v>
      </c>
      <c r="AI285" s="95" t="s">
        <v>650</v>
      </c>
      <c r="AJ285" s="95" t="s">
        <v>346</v>
      </c>
      <c r="AK285" s="95" t="s">
        <v>52</v>
      </c>
      <c r="AL285" s="95" t="s">
        <v>651</v>
      </c>
      <c r="AM285" s="95" t="s">
        <v>652</v>
      </c>
      <c r="AN285" s="95">
        <v>1979</v>
      </c>
    </row>
    <row r="286" spans="1:40" ht="12.75">
      <c r="A286" s="6">
        <v>284</v>
      </c>
      <c r="B286" s="7" t="s">
        <v>2425</v>
      </c>
      <c r="C286">
        <v>39</v>
      </c>
      <c r="D286" s="6">
        <v>284</v>
      </c>
      <c r="E286" s="7" t="s">
        <v>2425</v>
      </c>
      <c r="F286" s="10">
        <v>8598</v>
      </c>
      <c r="G286" s="10">
        <v>31102</v>
      </c>
      <c r="H286" s="10">
        <v>7499</v>
      </c>
      <c r="I286" s="10">
        <v>0</v>
      </c>
      <c r="J286" s="10">
        <v>1936</v>
      </c>
      <c r="K286" s="10">
        <v>69340</v>
      </c>
      <c r="L286" s="11">
        <v>7167</v>
      </c>
      <c r="M286" s="11">
        <v>23254</v>
      </c>
      <c r="N286" s="11">
        <v>9813</v>
      </c>
      <c r="O286" s="12">
        <v>0</v>
      </c>
      <c r="P286" s="12">
        <v>1252</v>
      </c>
      <c r="Q286" s="11">
        <v>69633</v>
      </c>
      <c r="R286">
        <f t="shared" si="28"/>
        <v>1</v>
      </c>
      <c r="S286">
        <f t="shared" si="29"/>
        <v>1</v>
      </c>
      <c r="T286">
        <f t="shared" si="30"/>
        <v>41486</v>
      </c>
      <c r="U286" s="10">
        <f t="shared" si="31"/>
        <v>49135</v>
      </c>
      <c r="V286">
        <f t="shared" si="32"/>
        <v>0.5605264426553536</v>
      </c>
      <c r="W286" t="str">
        <f t="shared" si="33"/>
        <v>City of Durham</v>
      </c>
      <c r="X286">
        <f t="shared" si="34"/>
        <v>18232</v>
      </c>
      <c r="Z286">
        <v>1</v>
      </c>
      <c r="AA286" s="6">
        <v>284</v>
      </c>
      <c r="AB286" s="7" t="s">
        <v>2425</v>
      </c>
      <c r="AC286" s="92">
        <v>19</v>
      </c>
      <c r="AD286" s="92" t="s">
        <v>1732</v>
      </c>
      <c r="AE286" s="93">
        <v>2</v>
      </c>
      <c r="AF286" s="93">
        <v>2</v>
      </c>
      <c r="AG286" s="94" t="s">
        <v>653</v>
      </c>
      <c r="AH286" s="95">
        <v>1945</v>
      </c>
      <c r="AI286" s="95" t="s">
        <v>654</v>
      </c>
      <c r="AJ286" s="95" t="s">
        <v>655</v>
      </c>
      <c r="AK286" s="95" t="s">
        <v>1573</v>
      </c>
      <c r="AL286" s="95"/>
      <c r="AM286" s="95" t="s">
        <v>2060</v>
      </c>
      <c r="AN286" s="95">
        <v>1987</v>
      </c>
    </row>
    <row r="287" spans="1:40" ht="12.75">
      <c r="A287" s="6">
        <v>285</v>
      </c>
      <c r="B287" s="7" t="s">
        <v>2426</v>
      </c>
      <c r="C287">
        <v>39</v>
      </c>
      <c r="D287" s="6">
        <v>285</v>
      </c>
      <c r="E287" s="7" t="s">
        <v>2426</v>
      </c>
      <c r="F287" s="10">
        <v>13633</v>
      </c>
      <c r="G287" s="10">
        <v>29658</v>
      </c>
      <c r="H287" s="10">
        <v>3483</v>
      </c>
      <c r="I287" s="10">
        <v>0</v>
      </c>
      <c r="J287" s="10">
        <v>1399</v>
      </c>
      <c r="K287" s="10">
        <v>65140</v>
      </c>
      <c r="L287" s="11">
        <v>12950</v>
      </c>
      <c r="M287" s="11">
        <v>22479</v>
      </c>
      <c r="N287" s="11">
        <v>4358</v>
      </c>
      <c r="O287" s="12">
        <v>0</v>
      </c>
      <c r="P287" s="12">
        <v>967</v>
      </c>
      <c r="Q287" s="11">
        <v>64328</v>
      </c>
      <c r="R287">
        <f t="shared" si="28"/>
        <v>1</v>
      </c>
      <c r="S287">
        <f t="shared" si="29"/>
        <v>1</v>
      </c>
      <c r="T287">
        <f t="shared" si="30"/>
        <v>40754</v>
      </c>
      <c r="U287" s="10">
        <f t="shared" si="31"/>
        <v>48173</v>
      </c>
      <c r="V287">
        <f t="shared" si="32"/>
        <v>0.551577759238357</v>
      </c>
      <c r="W287" t="str">
        <f t="shared" si="33"/>
        <v>Darlington</v>
      </c>
      <c r="X287">
        <f t="shared" si="34"/>
        <v>18275</v>
      </c>
      <c r="Z287">
        <v>1</v>
      </c>
      <c r="AA287" s="6">
        <v>285</v>
      </c>
      <c r="AB287" s="7" t="s">
        <v>2426</v>
      </c>
      <c r="AC287" s="92">
        <v>19</v>
      </c>
      <c r="AD287" s="92" t="s">
        <v>1732</v>
      </c>
      <c r="AE287" s="93">
        <v>2</v>
      </c>
      <c r="AF287" s="93">
        <v>2</v>
      </c>
      <c r="AG287" s="94" t="s">
        <v>656</v>
      </c>
      <c r="AH287" s="95">
        <v>1958</v>
      </c>
      <c r="AI287" s="95" t="s">
        <v>657</v>
      </c>
      <c r="AJ287" s="95" t="s">
        <v>362</v>
      </c>
      <c r="AK287" s="95" t="s">
        <v>658</v>
      </c>
      <c r="AL287" s="95" t="s">
        <v>2632</v>
      </c>
      <c r="AM287" s="95" t="s">
        <v>659</v>
      </c>
      <c r="AN287" s="95">
        <v>1992</v>
      </c>
    </row>
    <row r="288" spans="1:40" ht="12.75">
      <c r="A288" s="6">
        <v>286</v>
      </c>
      <c r="B288" s="7" t="s">
        <v>2427</v>
      </c>
      <c r="C288">
        <v>39</v>
      </c>
      <c r="D288" s="6">
        <v>286</v>
      </c>
      <c r="E288" s="7" t="s">
        <v>2427</v>
      </c>
      <c r="F288" s="10">
        <v>3588</v>
      </c>
      <c r="G288" s="10">
        <v>33600</v>
      </c>
      <c r="H288" s="10">
        <v>3025</v>
      </c>
      <c r="I288" s="10">
        <v>0</v>
      </c>
      <c r="J288" s="10">
        <v>1682</v>
      </c>
      <c r="K288" s="10">
        <v>62518</v>
      </c>
      <c r="L288" s="11">
        <v>3411</v>
      </c>
      <c r="M288" s="11">
        <v>25360</v>
      </c>
      <c r="N288" s="11">
        <v>3408</v>
      </c>
      <c r="O288" s="12">
        <v>0</v>
      </c>
      <c r="P288" s="12">
        <v>831</v>
      </c>
      <c r="Q288" s="11">
        <v>61532</v>
      </c>
      <c r="R288">
        <f t="shared" si="28"/>
        <v>1</v>
      </c>
      <c r="S288">
        <f t="shared" si="29"/>
        <v>1</v>
      </c>
      <c r="T288">
        <f t="shared" si="30"/>
        <v>33010</v>
      </c>
      <c r="U288" s="10">
        <f t="shared" si="31"/>
        <v>41895</v>
      </c>
      <c r="V288">
        <f t="shared" si="32"/>
        <v>0.7682520448348985</v>
      </c>
      <c r="W288" t="str">
        <f t="shared" si="33"/>
        <v>Easington</v>
      </c>
      <c r="X288">
        <f t="shared" si="34"/>
        <v>7650</v>
      </c>
      <c r="Z288">
        <v>1</v>
      </c>
      <c r="AA288" s="6">
        <v>286</v>
      </c>
      <c r="AB288" s="7" t="s">
        <v>2427</v>
      </c>
      <c r="AC288" s="92">
        <v>19</v>
      </c>
      <c r="AD288" s="92" t="s">
        <v>1732</v>
      </c>
      <c r="AE288" s="93">
        <v>2</v>
      </c>
      <c r="AF288" s="93">
        <v>2</v>
      </c>
      <c r="AG288" s="94" t="s">
        <v>660</v>
      </c>
      <c r="AH288" s="95">
        <v>1943</v>
      </c>
      <c r="AI288" s="95" t="s">
        <v>661</v>
      </c>
      <c r="AJ288" s="95" t="s">
        <v>362</v>
      </c>
      <c r="AK288" s="95" t="s">
        <v>662</v>
      </c>
      <c r="AL288" s="95"/>
      <c r="AM288" s="95" t="s">
        <v>663</v>
      </c>
      <c r="AN288" s="95">
        <v>1987</v>
      </c>
    </row>
    <row r="289" spans="1:40" ht="12.75">
      <c r="A289" s="6">
        <v>287</v>
      </c>
      <c r="B289" s="7" t="s">
        <v>2428</v>
      </c>
      <c r="C289">
        <v>58</v>
      </c>
      <c r="D289" s="6">
        <v>287</v>
      </c>
      <c r="E289" s="7" t="s">
        <v>2428</v>
      </c>
      <c r="F289" s="10">
        <v>9489</v>
      </c>
      <c r="G289" s="10">
        <v>26997</v>
      </c>
      <c r="H289" s="10">
        <v>6248</v>
      </c>
      <c r="I289" s="10">
        <v>0</v>
      </c>
      <c r="J289" s="10">
        <v>1718</v>
      </c>
      <c r="K289" s="10">
        <v>67712</v>
      </c>
      <c r="L289" s="11">
        <v>7935</v>
      </c>
      <c r="M289" s="11">
        <v>22506</v>
      </c>
      <c r="N289" s="11">
        <v>5717</v>
      </c>
      <c r="O289" s="12">
        <v>0</v>
      </c>
      <c r="P289" s="12">
        <v>1893</v>
      </c>
      <c r="Q289" s="11">
        <v>67652</v>
      </c>
      <c r="R289">
        <f t="shared" si="28"/>
        <v>1</v>
      </c>
      <c r="S289">
        <f t="shared" si="29"/>
        <v>1</v>
      </c>
      <c r="T289">
        <f t="shared" si="30"/>
        <v>38051</v>
      </c>
      <c r="U289" s="10">
        <f t="shared" si="31"/>
        <v>44452</v>
      </c>
      <c r="V289">
        <f t="shared" si="32"/>
        <v>0.5914693437754592</v>
      </c>
      <c r="W289" t="str">
        <f t="shared" si="33"/>
        <v>Hartlepool</v>
      </c>
      <c r="X289">
        <f t="shared" si="34"/>
        <v>15545</v>
      </c>
      <c r="Z289">
        <v>0</v>
      </c>
      <c r="AA289" s="6">
        <v>287</v>
      </c>
      <c r="AB289" s="7" t="s">
        <v>2428</v>
      </c>
      <c r="AC289" s="92">
        <v>19</v>
      </c>
      <c r="AD289" s="92" t="s">
        <v>1732</v>
      </c>
      <c r="AE289" s="93">
        <v>2</v>
      </c>
      <c r="AF289" s="93">
        <v>2</v>
      </c>
      <c r="AG289" s="94" t="s">
        <v>664</v>
      </c>
      <c r="AH289" s="95">
        <v>1953</v>
      </c>
      <c r="AI289" s="95" t="s">
        <v>665</v>
      </c>
      <c r="AJ289" s="95" t="s">
        <v>346</v>
      </c>
      <c r="AK289" s="95" t="s">
        <v>666</v>
      </c>
      <c r="AL289" s="95"/>
      <c r="AM289" s="95" t="s">
        <v>2097</v>
      </c>
      <c r="AN289" s="95">
        <v>1992</v>
      </c>
    </row>
    <row r="290" spans="1:40" ht="12.75">
      <c r="A290" s="6">
        <v>288</v>
      </c>
      <c r="B290" s="7" t="s">
        <v>2429</v>
      </c>
      <c r="C290">
        <v>39</v>
      </c>
      <c r="D290" s="6">
        <v>288</v>
      </c>
      <c r="E290" s="7" t="s">
        <v>2429</v>
      </c>
      <c r="F290" s="10">
        <v>6843</v>
      </c>
      <c r="G290" s="10">
        <v>33142</v>
      </c>
      <c r="H290" s="10">
        <v>5225</v>
      </c>
      <c r="I290" s="10">
        <v>0</v>
      </c>
      <c r="J290" s="10">
        <v>1958</v>
      </c>
      <c r="K290" s="10">
        <v>67891</v>
      </c>
      <c r="L290" s="11">
        <v>7237</v>
      </c>
      <c r="M290" s="11">
        <v>25920</v>
      </c>
      <c r="N290" s="11">
        <v>5411</v>
      </c>
      <c r="O290" s="12">
        <v>0</v>
      </c>
      <c r="P290" s="12">
        <v>0</v>
      </c>
      <c r="Q290" s="11">
        <v>67610</v>
      </c>
      <c r="R290">
        <f t="shared" si="28"/>
        <v>1</v>
      </c>
      <c r="S290">
        <f t="shared" si="29"/>
        <v>1</v>
      </c>
      <c r="T290">
        <f t="shared" si="30"/>
        <v>38568</v>
      </c>
      <c r="U290" s="10">
        <f t="shared" si="31"/>
        <v>47168</v>
      </c>
      <c r="V290">
        <f t="shared" si="32"/>
        <v>0.6720597386434349</v>
      </c>
      <c r="W290" t="str">
        <f t="shared" si="33"/>
        <v>North Durham</v>
      </c>
      <c r="X290">
        <f t="shared" si="34"/>
        <v>12648</v>
      </c>
      <c r="Z290">
        <v>1</v>
      </c>
      <c r="AA290" s="6">
        <v>288</v>
      </c>
      <c r="AB290" s="7" t="s">
        <v>2429</v>
      </c>
      <c r="AC290" s="92">
        <v>19</v>
      </c>
      <c r="AD290" s="92" t="s">
        <v>1732</v>
      </c>
      <c r="AE290" s="93">
        <v>2</v>
      </c>
      <c r="AF290" s="93">
        <v>2</v>
      </c>
      <c r="AG290" s="94" t="s">
        <v>667</v>
      </c>
      <c r="AH290" s="95"/>
      <c r="AI290" s="95" t="s">
        <v>668</v>
      </c>
      <c r="AJ290" s="95" t="s">
        <v>362</v>
      </c>
      <c r="AK290" s="95" t="s">
        <v>669</v>
      </c>
      <c r="AL290" s="95"/>
      <c r="AM290" s="95" t="s">
        <v>670</v>
      </c>
      <c r="AN290" s="95">
        <v>2001</v>
      </c>
    </row>
    <row r="291" spans="1:40" ht="12.75">
      <c r="A291" s="6">
        <v>289</v>
      </c>
      <c r="B291" s="7" t="s">
        <v>2430</v>
      </c>
      <c r="C291">
        <v>39</v>
      </c>
      <c r="D291" s="6">
        <v>289</v>
      </c>
      <c r="E291" s="7" t="s">
        <v>2430</v>
      </c>
      <c r="F291" s="10">
        <v>7101</v>
      </c>
      <c r="G291" s="10">
        <v>31855</v>
      </c>
      <c r="H291" s="10">
        <v>4991</v>
      </c>
      <c r="I291" s="10">
        <v>0</v>
      </c>
      <c r="J291" s="10">
        <v>2372</v>
      </c>
      <c r="K291" s="10">
        <v>67156</v>
      </c>
      <c r="L291" s="11">
        <v>8193</v>
      </c>
      <c r="M291" s="11">
        <v>24526</v>
      </c>
      <c r="N291" s="11">
        <v>5846</v>
      </c>
      <c r="O291" s="12">
        <v>0</v>
      </c>
      <c r="P291" s="12">
        <v>661</v>
      </c>
      <c r="Q291" s="11">
        <v>67062</v>
      </c>
      <c r="R291">
        <f t="shared" si="28"/>
        <v>1</v>
      </c>
      <c r="S291">
        <f t="shared" si="29"/>
        <v>1</v>
      </c>
      <c r="T291">
        <f t="shared" si="30"/>
        <v>39226</v>
      </c>
      <c r="U291" s="10">
        <f t="shared" si="31"/>
        <v>46319</v>
      </c>
      <c r="V291">
        <f t="shared" si="32"/>
        <v>0.6252485596288176</v>
      </c>
      <c r="W291" t="str">
        <f t="shared" si="33"/>
        <v>North West Durham </v>
      </c>
      <c r="X291">
        <f t="shared" si="34"/>
        <v>14700</v>
      </c>
      <c r="Z291">
        <v>0</v>
      </c>
      <c r="AA291" s="6">
        <v>289</v>
      </c>
      <c r="AB291" s="7" t="s">
        <v>2430</v>
      </c>
      <c r="AC291" s="92">
        <v>19</v>
      </c>
      <c r="AD291" s="92" t="s">
        <v>1732</v>
      </c>
      <c r="AE291" s="93">
        <v>2</v>
      </c>
      <c r="AF291" s="93">
        <v>2</v>
      </c>
      <c r="AG291" s="94" t="s">
        <v>671</v>
      </c>
      <c r="AH291" s="95">
        <v>1945</v>
      </c>
      <c r="AI291" s="95" t="s">
        <v>1060</v>
      </c>
      <c r="AJ291" s="95" t="s">
        <v>346</v>
      </c>
      <c r="AK291" s="95" t="s">
        <v>6</v>
      </c>
      <c r="AL291" s="95"/>
      <c r="AM291" s="95" t="s">
        <v>672</v>
      </c>
      <c r="AN291" s="95">
        <v>1987</v>
      </c>
    </row>
    <row r="292" spans="1:40" ht="12.75">
      <c r="A292" s="6">
        <v>290</v>
      </c>
      <c r="B292" s="7" t="s">
        <v>2431</v>
      </c>
      <c r="C292">
        <v>39</v>
      </c>
      <c r="D292" s="6">
        <v>290</v>
      </c>
      <c r="E292" s="7" t="s">
        <v>2431</v>
      </c>
      <c r="F292" s="10">
        <v>8383</v>
      </c>
      <c r="G292" s="10">
        <v>33526</v>
      </c>
      <c r="H292" s="10">
        <v>3050</v>
      </c>
      <c r="I292" s="10">
        <v>0</v>
      </c>
      <c r="J292" s="10">
        <v>2157</v>
      </c>
      <c r="K292" s="10">
        <v>64923</v>
      </c>
      <c r="L292" s="11">
        <v>8397</v>
      </c>
      <c r="M292" s="11">
        <v>26110</v>
      </c>
      <c r="N292" s="11">
        <v>3624</v>
      </c>
      <c r="O292" s="12">
        <v>0</v>
      </c>
      <c r="P292" s="12">
        <v>2127</v>
      </c>
      <c r="Q292" s="11">
        <v>64925</v>
      </c>
      <c r="R292">
        <f t="shared" si="28"/>
        <v>1</v>
      </c>
      <c r="S292">
        <f t="shared" si="29"/>
        <v>1</v>
      </c>
      <c r="T292">
        <f t="shared" si="30"/>
        <v>40258</v>
      </c>
      <c r="U292" s="10">
        <f t="shared" si="31"/>
        <v>47116</v>
      </c>
      <c r="V292">
        <f t="shared" si="32"/>
        <v>0.648566744497988</v>
      </c>
      <c r="W292" t="str">
        <f t="shared" si="33"/>
        <v>Sedgefield</v>
      </c>
      <c r="X292">
        <f t="shared" si="34"/>
        <v>14148</v>
      </c>
      <c r="Z292">
        <v>0</v>
      </c>
      <c r="AA292" s="6">
        <v>290</v>
      </c>
      <c r="AB292" s="7" t="s">
        <v>2431</v>
      </c>
      <c r="AC292" s="92">
        <v>19</v>
      </c>
      <c r="AD292" s="92" t="s">
        <v>1732</v>
      </c>
      <c r="AE292" s="93">
        <v>2</v>
      </c>
      <c r="AF292" s="93">
        <v>2</v>
      </c>
      <c r="AG292" s="94" t="s">
        <v>673</v>
      </c>
      <c r="AH292" s="95">
        <v>1953</v>
      </c>
      <c r="AI292" s="95" t="s">
        <v>674</v>
      </c>
      <c r="AJ292" s="95" t="s">
        <v>421</v>
      </c>
      <c r="AK292" s="95" t="s">
        <v>675</v>
      </c>
      <c r="AL292" s="95"/>
      <c r="AM292" s="95" t="s">
        <v>2130</v>
      </c>
      <c r="AN292" s="95">
        <v>1983</v>
      </c>
    </row>
    <row r="293" spans="1:40" ht="12.75">
      <c r="A293" s="6">
        <v>291</v>
      </c>
      <c r="B293" s="7" t="s">
        <v>2432</v>
      </c>
      <c r="C293">
        <v>58</v>
      </c>
      <c r="D293" s="6">
        <v>291</v>
      </c>
      <c r="E293" s="7" t="s">
        <v>2432</v>
      </c>
      <c r="F293" s="10">
        <v>8369</v>
      </c>
      <c r="G293" s="10">
        <v>29726</v>
      </c>
      <c r="H293" s="10">
        <v>4816</v>
      </c>
      <c r="I293" s="10">
        <v>0</v>
      </c>
      <c r="J293" s="10">
        <v>1563</v>
      </c>
      <c r="K293" s="10">
        <v>64380</v>
      </c>
      <c r="L293" s="11">
        <v>7823</v>
      </c>
      <c r="M293" s="11">
        <v>22470</v>
      </c>
      <c r="N293" s="11">
        <v>4208</v>
      </c>
      <c r="O293" s="12">
        <v>0</v>
      </c>
      <c r="P293" s="12">
        <v>926</v>
      </c>
      <c r="Q293" s="11">
        <v>65192</v>
      </c>
      <c r="R293">
        <f t="shared" si="28"/>
        <v>1</v>
      </c>
      <c r="S293">
        <f t="shared" si="29"/>
        <v>1</v>
      </c>
      <c r="T293">
        <f t="shared" si="30"/>
        <v>35427</v>
      </c>
      <c r="U293" s="10">
        <f t="shared" si="31"/>
        <v>44474</v>
      </c>
      <c r="V293">
        <f t="shared" si="32"/>
        <v>0.6342620035566093</v>
      </c>
      <c r="W293" t="str">
        <f t="shared" si="33"/>
        <v>Stockton North</v>
      </c>
      <c r="X293">
        <f t="shared" si="34"/>
        <v>12957</v>
      </c>
      <c r="Z293">
        <v>0</v>
      </c>
      <c r="AA293" s="6">
        <v>291</v>
      </c>
      <c r="AB293" s="7" t="s">
        <v>2432</v>
      </c>
      <c r="AC293" s="92">
        <v>19</v>
      </c>
      <c r="AD293" s="92" t="s">
        <v>1732</v>
      </c>
      <c r="AE293" s="93">
        <v>2</v>
      </c>
      <c r="AF293" s="93">
        <v>2</v>
      </c>
      <c r="AG293" s="94" t="s">
        <v>676</v>
      </c>
      <c r="AH293" s="95">
        <v>1935</v>
      </c>
      <c r="AI293" s="95" t="s">
        <v>677</v>
      </c>
      <c r="AJ293" s="95" t="s">
        <v>346</v>
      </c>
      <c r="AK293" s="95" t="s">
        <v>678</v>
      </c>
      <c r="AL293" s="95"/>
      <c r="AM293" s="95" t="s">
        <v>679</v>
      </c>
      <c r="AN293" s="95">
        <v>1983</v>
      </c>
    </row>
    <row r="294" spans="1:40" ht="12.75">
      <c r="A294" s="6">
        <v>292</v>
      </c>
      <c r="B294" s="7" t="s">
        <v>2433</v>
      </c>
      <c r="C294">
        <v>58</v>
      </c>
      <c r="D294" s="6">
        <v>292</v>
      </c>
      <c r="E294" s="7" t="s">
        <v>2433</v>
      </c>
      <c r="F294" s="10">
        <v>17205</v>
      </c>
      <c r="G294" s="10">
        <v>28790</v>
      </c>
      <c r="H294" s="10">
        <v>4721</v>
      </c>
      <c r="I294" s="10">
        <v>0</v>
      </c>
      <c r="J294" s="10">
        <v>1400</v>
      </c>
      <c r="K294" s="10">
        <v>68470</v>
      </c>
      <c r="L294" s="11">
        <v>14328</v>
      </c>
      <c r="M294" s="11">
        <v>23414</v>
      </c>
      <c r="N294" s="11">
        <v>6012</v>
      </c>
      <c r="O294" s="12">
        <v>0</v>
      </c>
      <c r="P294" s="12">
        <v>455</v>
      </c>
      <c r="Q294" s="11">
        <v>71026</v>
      </c>
      <c r="R294">
        <f t="shared" si="28"/>
        <v>1</v>
      </c>
      <c r="S294">
        <f t="shared" si="29"/>
        <v>1</v>
      </c>
      <c r="T294">
        <f t="shared" si="30"/>
        <v>44209</v>
      </c>
      <c r="U294" s="10">
        <f t="shared" si="31"/>
        <v>52116</v>
      </c>
      <c r="V294">
        <f t="shared" si="32"/>
        <v>0.5296206654753557</v>
      </c>
      <c r="W294" t="str">
        <f t="shared" si="33"/>
        <v>Stockton South</v>
      </c>
      <c r="X294">
        <f t="shared" si="34"/>
        <v>20795</v>
      </c>
      <c r="Z294">
        <v>0</v>
      </c>
      <c r="AA294" s="6">
        <v>292</v>
      </c>
      <c r="AB294" s="7" t="s">
        <v>2433</v>
      </c>
      <c r="AC294" s="92">
        <v>19</v>
      </c>
      <c r="AD294" s="92" t="s">
        <v>1732</v>
      </c>
      <c r="AE294" s="93">
        <v>2</v>
      </c>
      <c r="AF294" s="93">
        <v>2</v>
      </c>
      <c r="AG294" s="94" t="s">
        <v>680</v>
      </c>
      <c r="AH294" s="95">
        <v>1944</v>
      </c>
      <c r="AI294" s="95" t="s">
        <v>681</v>
      </c>
      <c r="AJ294" s="95" t="s">
        <v>346</v>
      </c>
      <c r="AK294" s="95" t="s">
        <v>682</v>
      </c>
      <c r="AL294" s="95"/>
      <c r="AM294" s="95" t="s">
        <v>683</v>
      </c>
      <c r="AN294" s="95">
        <v>1997</v>
      </c>
    </row>
    <row r="295" spans="1:40" ht="12.75">
      <c r="A295" s="6">
        <v>293</v>
      </c>
      <c r="B295" s="7" t="s">
        <v>2434</v>
      </c>
      <c r="C295">
        <v>40</v>
      </c>
      <c r="D295" s="6">
        <v>293</v>
      </c>
      <c r="E295" s="7" t="s">
        <v>2434</v>
      </c>
      <c r="F295" s="10">
        <v>21629</v>
      </c>
      <c r="G295" s="10">
        <v>20818</v>
      </c>
      <c r="H295" s="10">
        <v>9689</v>
      </c>
      <c r="I295" s="10">
        <v>0</v>
      </c>
      <c r="J295" s="10">
        <v>806</v>
      </c>
      <c r="K295" s="10">
        <v>71916</v>
      </c>
      <c r="L295" s="11">
        <v>19168</v>
      </c>
      <c r="M295" s="11">
        <v>18387</v>
      </c>
      <c r="N295" s="11">
        <v>7356</v>
      </c>
      <c r="O295" s="12">
        <v>0</v>
      </c>
      <c r="P295" s="12">
        <v>1464</v>
      </c>
      <c r="Q295" s="11">
        <v>75146</v>
      </c>
      <c r="R295">
        <f t="shared" si="28"/>
        <v>0</v>
      </c>
      <c r="S295">
        <f t="shared" si="29"/>
        <v>0</v>
      </c>
      <c r="T295">
        <f t="shared" si="30"/>
        <v>46375</v>
      </c>
      <c r="U295" s="10">
        <f t="shared" si="31"/>
        <v>52942</v>
      </c>
      <c r="V295">
        <f t="shared" si="32"/>
        <v>0.3964851752021563</v>
      </c>
      <c r="W295" t="str">
        <f t="shared" si="33"/>
        <v>Beverley and Holderness</v>
      </c>
      <c r="X295">
        <f t="shared" si="34"/>
        <v>27207</v>
      </c>
      <c r="Z295">
        <v>1</v>
      </c>
      <c r="AA295" s="6">
        <v>293</v>
      </c>
      <c r="AB295" s="7" t="s">
        <v>2434</v>
      </c>
      <c r="AC295" s="92">
        <v>20</v>
      </c>
      <c r="AD295" s="92" t="s">
        <v>684</v>
      </c>
      <c r="AE295" s="93">
        <v>1</v>
      </c>
      <c r="AF295" s="93">
        <v>1</v>
      </c>
      <c r="AG295" s="94" t="s">
        <v>685</v>
      </c>
      <c r="AH295" s="95">
        <v>1944</v>
      </c>
      <c r="AI295" s="95" t="s">
        <v>686</v>
      </c>
      <c r="AJ295" s="95" t="s">
        <v>362</v>
      </c>
      <c r="AK295" s="95" t="s">
        <v>557</v>
      </c>
      <c r="AL295" s="95" t="s">
        <v>687</v>
      </c>
      <c r="AM295" s="95" t="s">
        <v>688</v>
      </c>
      <c r="AN295" s="95">
        <v>1997</v>
      </c>
    </row>
    <row r="296" spans="1:40" ht="12.75">
      <c r="A296" s="6">
        <v>294</v>
      </c>
      <c r="B296" s="7" t="s">
        <v>2435</v>
      </c>
      <c r="C296">
        <v>40</v>
      </c>
      <c r="D296" s="6">
        <v>294</v>
      </c>
      <c r="E296" s="7" t="s">
        <v>2435</v>
      </c>
      <c r="F296" s="10">
        <v>20904</v>
      </c>
      <c r="G296" s="10">
        <v>17567</v>
      </c>
      <c r="H296" s="10">
        <v>9070</v>
      </c>
      <c r="I296" s="10">
        <v>0</v>
      </c>
      <c r="J296" s="10">
        <v>1430</v>
      </c>
      <c r="K296" s="10">
        <v>69409</v>
      </c>
      <c r="L296" s="11">
        <v>19861</v>
      </c>
      <c r="M296" s="11">
        <v>15179</v>
      </c>
      <c r="N296" s="11">
        <v>6300</v>
      </c>
      <c r="O296" s="12">
        <v>0</v>
      </c>
      <c r="P296" s="12">
        <v>1974</v>
      </c>
      <c r="Q296" s="11">
        <v>72342</v>
      </c>
      <c r="R296">
        <f t="shared" si="28"/>
        <v>0</v>
      </c>
      <c r="S296">
        <f t="shared" si="29"/>
        <v>0</v>
      </c>
      <c r="T296">
        <f t="shared" si="30"/>
        <v>43314</v>
      </c>
      <c r="U296" s="10">
        <f t="shared" si="31"/>
        <v>48971</v>
      </c>
      <c r="V296">
        <f t="shared" si="32"/>
        <v>0.3504409659694325</v>
      </c>
      <c r="W296" t="str">
        <f t="shared" si="33"/>
        <v>East Yorkshire</v>
      </c>
      <c r="X296">
        <f t="shared" si="34"/>
        <v>23453</v>
      </c>
      <c r="Z296">
        <v>0</v>
      </c>
      <c r="AA296" s="6">
        <v>294</v>
      </c>
      <c r="AB296" s="7" t="s">
        <v>2435</v>
      </c>
      <c r="AC296" s="92">
        <v>20</v>
      </c>
      <c r="AD296" s="92" t="s">
        <v>684</v>
      </c>
      <c r="AE296" s="93">
        <v>1</v>
      </c>
      <c r="AF296" s="93">
        <v>1</v>
      </c>
      <c r="AG296" s="94" t="s">
        <v>689</v>
      </c>
      <c r="AH296" s="95"/>
      <c r="AI296" s="95" t="s">
        <v>690</v>
      </c>
      <c r="AJ296" s="95" t="s">
        <v>346</v>
      </c>
      <c r="AK296" s="95" t="s">
        <v>691</v>
      </c>
      <c r="AL296" s="95"/>
      <c r="AM296" s="95" t="s">
        <v>692</v>
      </c>
      <c r="AN296" s="95">
        <v>2001</v>
      </c>
    </row>
    <row r="297" spans="1:40" ht="12.75">
      <c r="A297" s="6">
        <v>295</v>
      </c>
      <c r="B297" s="7" t="s">
        <v>2436</v>
      </c>
      <c r="C297">
        <v>40</v>
      </c>
      <c r="D297" s="6">
        <v>295</v>
      </c>
      <c r="E297" s="7" t="s">
        <v>2436</v>
      </c>
      <c r="F297" s="10">
        <v>21809</v>
      </c>
      <c r="G297" s="10">
        <v>11701</v>
      </c>
      <c r="H297" s="10">
        <v>14295</v>
      </c>
      <c r="I297" s="10">
        <v>0</v>
      </c>
      <c r="J297" s="10">
        <v>1745</v>
      </c>
      <c r="K297" s="10">
        <v>65602</v>
      </c>
      <c r="L297" s="11">
        <v>18994</v>
      </c>
      <c r="M297" s="11">
        <v>6898</v>
      </c>
      <c r="N297" s="11">
        <v>17091</v>
      </c>
      <c r="O297" s="12">
        <v>0</v>
      </c>
      <c r="P297" s="12">
        <v>945</v>
      </c>
      <c r="Q297" s="11">
        <v>67055</v>
      </c>
      <c r="R297">
        <f t="shared" si="28"/>
        <v>0</v>
      </c>
      <c r="S297">
        <f t="shared" si="29"/>
        <v>0</v>
      </c>
      <c r="T297">
        <f t="shared" si="30"/>
        <v>43928</v>
      </c>
      <c r="U297" s="10">
        <f t="shared" si="31"/>
        <v>49550</v>
      </c>
      <c r="V297">
        <f t="shared" si="32"/>
        <v>0.15702968493899108</v>
      </c>
      <c r="W297" t="str">
        <f t="shared" si="33"/>
        <v>Haltemprice and Howden</v>
      </c>
      <c r="X297">
        <f t="shared" si="34"/>
        <v>24934</v>
      </c>
      <c r="Z297">
        <v>0</v>
      </c>
      <c r="AA297" s="6">
        <v>295</v>
      </c>
      <c r="AB297" s="7" t="s">
        <v>2436</v>
      </c>
      <c r="AC297" s="92">
        <v>20</v>
      </c>
      <c r="AD297" s="92" t="s">
        <v>684</v>
      </c>
      <c r="AE297" s="93">
        <v>1</v>
      </c>
      <c r="AF297" s="93">
        <v>1</v>
      </c>
      <c r="AG297" s="94" t="s">
        <v>693</v>
      </c>
      <c r="AH297" s="95">
        <v>1948</v>
      </c>
      <c r="AI297" s="95" t="s">
        <v>694</v>
      </c>
      <c r="AJ297" s="95" t="s">
        <v>346</v>
      </c>
      <c r="AK297" s="95" t="s">
        <v>695</v>
      </c>
      <c r="AL297" s="95"/>
      <c r="AM297" s="95" t="s">
        <v>696</v>
      </c>
      <c r="AN297" s="95">
        <v>1997</v>
      </c>
    </row>
    <row r="298" spans="1:40" ht="12.75">
      <c r="A298" s="6">
        <v>296</v>
      </c>
      <c r="B298" s="7" t="s">
        <v>2437</v>
      </c>
      <c r="C298">
        <v>40</v>
      </c>
      <c r="D298" s="6">
        <v>296</v>
      </c>
      <c r="E298" s="7" t="s">
        <v>2437</v>
      </c>
      <c r="F298" s="10">
        <v>5552</v>
      </c>
      <c r="G298" s="10">
        <v>28870</v>
      </c>
      <c r="H298" s="10">
        <v>3965</v>
      </c>
      <c r="I298" s="10">
        <v>0</v>
      </c>
      <c r="J298" s="10">
        <v>2099</v>
      </c>
      <c r="K298" s="10">
        <v>68733</v>
      </c>
      <c r="L298" s="11">
        <v>4276</v>
      </c>
      <c r="M298" s="11">
        <v>19938</v>
      </c>
      <c r="N298" s="11">
        <v>4613</v>
      </c>
      <c r="O298" s="12">
        <v>0</v>
      </c>
      <c r="P298" s="12">
        <v>2048</v>
      </c>
      <c r="Q298" s="11">
        <v>66473</v>
      </c>
      <c r="R298">
        <f t="shared" si="28"/>
        <v>1</v>
      </c>
      <c r="S298">
        <f t="shared" si="29"/>
        <v>1</v>
      </c>
      <c r="T298">
        <f t="shared" si="30"/>
        <v>30875</v>
      </c>
      <c r="U298" s="10">
        <f t="shared" si="31"/>
        <v>40486</v>
      </c>
      <c r="V298">
        <f t="shared" si="32"/>
        <v>0.6457651821862348</v>
      </c>
      <c r="W298" t="str">
        <f t="shared" si="33"/>
        <v>Kingston upon Hull East</v>
      </c>
      <c r="X298">
        <f t="shared" si="34"/>
        <v>10937</v>
      </c>
      <c r="Z298">
        <v>1</v>
      </c>
      <c r="AA298" s="6">
        <v>296</v>
      </c>
      <c r="AB298" s="7" t="s">
        <v>2437</v>
      </c>
      <c r="AC298" s="92">
        <v>20</v>
      </c>
      <c r="AD298" s="92" t="s">
        <v>684</v>
      </c>
      <c r="AE298" s="93">
        <v>2</v>
      </c>
      <c r="AF298" s="93">
        <v>2</v>
      </c>
      <c r="AG298" s="94" t="s">
        <v>697</v>
      </c>
      <c r="AH298" s="95">
        <v>1938</v>
      </c>
      <c r="AI298" s="95" t="s">
        <v>698</v>
      </c>
      <c r="AJ298" s="95" t="s">
        <v>385</v>
      </c>
      <c r="AK298" s="95" t="s">
        <v>1660</v>
      </c>
      <c r="AL298" s="95"/>
      <c r="AM298" s="95" t="s">
        <v>699</v>
      </c>
      <c r="AN298" s="95">
        <v>1970</v>
      </c>
    </row>
    <row r="299" spans="1:40" ht="12.75">
      <c r="A299" s="6">
        <v>297</v>
      </c>
      <c r="B299" s="7" t="s">
        <v>2438</v>
      </c>
      <c r="C299">
        <v>40</v>
      </c>
      <c r="D299" s="6">
        <v>297</v>
      </c>
      <c r="E299" s="7" t="s">
        <v>2438</v>
      </c>
      <c r="F299" s="10">
        <v>5837</v>
      </c>
      <c r="G299" s="10">
        <v>25542</v>
      </c>
      <c r="H299" s="10">
        <v>5667</v>
      </c>
      <c r="I299" s="10">
        <v>0</v>
      </c>
      <c r="J299" s="10">
        <v>1748</v>
      </c>
      <c r="K299" s="10">
        <v>68106</v>
      </c>
      <c r="L299" s="11">
        <v>4902</v>
      </c>
      <c r="M299" s="11">
        <v>16364</v>
      </c>
      <c r="N299" s="11">
        <v>5643</v>
      </c>
      <c r="O299" s="12">
        <v>0</v>
      </c>
      <c r="P299" s="12">
        <v>1724</v>
      </c>
      <c r="Q299" s="11">
        <v>63022</v>
      </c>
      <c r="R299">
        <f t="shared" si="28"/>
        <v>1</v>
      </c>
      <c r="S299">
        <f t="shared" si="29"/>
        <v>1</v>
      </c>
      <c r="T299">
        <f t="shared" si="30"/>
        <v>28633</v>
      </c>
      <c r="U299" s="10">
        <f t="shared" si="31"/>
        <v>38794</v>
      </c>
      <c r="V299">
        <f t="shared" si="32"/>
        <v>0.5715083993992945</v>
      </c>
      <c r="W299" t="str">
        <f t="shared" si="33"/>
        <v>Kingston upon Hull North</v>
      </c>
      <c r="X299">
        <f t="shared" si="34"/>
        <v>12269</v>
      </c>
      <c r="Z299">
        <v>1</v>
      </c>
      <c r="AA299" s="6">
        <v>297</v>
      </c>
      <c r="AB299" s="7" t="s">
        <v>2438</v>
      </c>
      <c r="AC299" s="92">
        <v>20</v>
      </c>
      <c r="AD299" s="92" t="s">
        <v>684</v>
      </c>
      <c r="AE299" s="93">
        <v>2</v>
      </c>
      <c r="AF299" s="93">
        <v>2</v>
      </c>
      <c r="AG299" s="94" t="s">
        <v>700</v>
      </c>
      <c r="AH299" s="95">
        <v>1934</v>
      </c>
      <c r="AI299" s="95" t="s">
        <v>701</v>
      </c>
      <c r="AJ299" s="95" t="s">
        <v>362</v>
      </c>
      <c r="AK299" s="95" t="s">
        <v>1660</v>
      </c>
      <c r="AL299" s="95"/>
      <c r="AM299" s="95" t="s">
        <v>702</v>
      </c>
      <c r="AN299" s="95">
        <v>1966</v>
      </c>
    </row>
    <row r="300" spans="1:40" ht="12.75">
      <c r="A300" s="6">
        <v>298</v>
      </c>
      <c r="B300" s="7" t="s">
        <v>2439</v>
      </c>
      <c r="C300">
        <v>40</v>
      </c>
      <c r="D300" s="6">
        <v>298</v>
      </c>
      <c r="E300" s="7" t="s">
        <v>2439</v>
      </c>
      <c r="F300" s="10">
        <v>6933</v>
      </c>
      <c r="G300" s="10">
        <v>22520</v>
      </c>
      <c r="H300" s="10">
        <v>6995</v>
      </c>
      <c r="I300" s="10">
        <v>0</v>
      </c>
      <c r="J300" s="10">
        <v>1906</v>
      </c>
      <c r="K300" s="10">
        <v>65840</v>
      </c>
      <c r="L300" s="11">
        <v>5929</v>
      </c>
      <c r="M300" s="11">
        <v>16880</v>
      </c>
      <c r="N300" s="11">
        <v>4364</v>
      </c>
      <c r="O300" s="12">
        <v>0</v>
      </c>
      <c r="P300" s="12">
        <v>1743</v>
      </c>
      <c r="Q300" s="11">
        <v>63077</v>
      </c>
      <c r="R300">
        <f t="shared" si="28"/>
        <v>1</v>
      </c>
      <c r="S300">
        <f t="shared" si="29"/>
        <v>1</v>
      </c>
      <c r="T300">
        <f t="shared" si="30"/>
        <v>28916</v>
      </c>
      <c r="U300" s="10">
        <f t="shared" si="31"/>
        <v>38354</v>
      </c>
      <c r="V300">
        <f t="shared" si="32"/>
        <v>0.5837598561350118</v>
      </c>
      <c r="W300" t="str">
        <f t="shared" si="33"/>
        <v>Kingston upon Hull West and Hessle</v>
      </c>
      <c r="X300">
        <f t="shared" si="34"/>
        <v>12036</v>
      </c>
      <c r="Z300">
        <v>0</v>
      </c>
      <c r="AA300" s="6">
        <v>298</v>
      </c>
      <c r="AB300" s="7" t="s">
        <v>2439</v>
      </c>
      <c r="AC300" s="92">
        <v>20</v>
      </c>
      <c r="AD300" s="92" t="s">
        <v>684</v>
      </c>
      <c r="AE300" s="93">
        <v>2</v>
      </c>
      <c r="AF300" s="93">
        <v>2</v>
      </c>
      <c r="AG300" s="94" t="s">
        <v>703</v>
      </c>
      <c r="AH300" s="95">
        <v>1950</v>
      </c>
      <c r="AI300" s="95" t="s">
        <v>704</v>
      </c>
      <c r="AJ300" s="95" t="s">
        <v>346</v>
      </c>
      <c r="AK300" s="95" t="s">
        <v>386</v>
      </c>
      <c r="AL300" s="95"/>
      <c r="AM300" s="95" t="s">
        <v>705</v>
      </c>
      <c r="AN300" s="95">
        <v>1997</v>
      </c>
    </row>
    <row r="301" spans="1:40" ht="12.75">
      <c r="A301" s="6">
        <v>299</v>
      </c>
      <c r="B301" s="7" t="s">
        <v>2440</v>
      </c>
      <c r="C301">
        <v>41</v>
      </c>
      <c r="D301" s="6">
        <v>299</v>
      </c>
      <c r="E301" s="7" t="s">
        <v>2440</v>
      </c>
      <c r="F301" s="10">
        <v>23570</v>
      </c>
      <c r="G301" s="10">
        <v>8866</v>
      </c>
      <c r="H301" s="10">
        <v>12470</v>
      </c>
      <c r="I301" s="10">
        <v>0</v>
      </c>
      <c r="J301" s="10">
        <v>4088</v>
      </c>
      <c r="K301" s="10">
        <v>65584</v>
      </c>
      <c r="L301" s="11">
        <v>21555</v>
      </c>
      <c r="M301" s="11">
        <v>8702</v>
      </c>
      <c r="N301" s="11">
        <v>11052</v>
      </c>
      <c r="O301" s="12">
        <v>0</v>
      </c>
      <c r="P301" s="12">
        <v>3474</v>
      </c>
      <c r="Q301" s="11">
        <v>69010</v>
      </c>
      <c r="R301">
        <f t="shared" si="28"/>
        <v>0</v>
      </c>
      <c r="S301">
        <f t="shared" si="29"/>
        <v>0</v>
      </c>
      <c r="T301">
        <f t="shared" si="30"/>
        <v>44783</v>
      </c>
      <c r="U301" s="10">
        <f t="shared" si="31"/>
        <v>48994</v>
      </c>
      <c r="V301">
        <f t="shared" si="32"/>
        <v>0.19431480695799747</v>
      </c>
      <c r="W301" t="str">
        <f t="shared" si="33"/>
        <v>Bexhill and Battle</v>
      </c>
      <c r="X301">
        <f t="shared" si="34"/>
        <v>23228</v>
      </c>
      <c r="Z301">
        <v>0</v>
      </c>
      <c r="AA301" s="6">
        <v>299</v>
      </c>
      <c r="AB301" s="7" t="s">
        <v>2440</v>
      </c>
      <c r="AC301" s="92">
        <v>21</v>
      </c>
      <c r="AD301" s="92" t="s">
        <v>706</v>
      </c>
      <c r="AE301" s="93">
        <v>1</v>
      </c>
      <c r="AF301" s="93">
        <v>1</v>
      </c>
      <c r="AG301" s="94" t="s">
        <v>707</v>
      </c>
      <c r="AH301" s="95" t="s">
        <v>469</v>
      </c>
      <c r="AI301" s="95" t="s">
        <v>708</v>
      </c>
      <c r="AJ301" s="95" t="s">
        <v>346</v>
      </c>
      <c r="AK301" s="95" t="s">
        <v>1668</v>
      </c>
      <c r="AL301" s="95" t="s">
        <v>709</v>
      </c>
      <c r="AM301" s="95" t="s">
        <v>710</v>
      </c>
      <c r="AN301" s="95">
        <v>2001</v>
      </c>
    </row>
    <row r="302" spans="1:40" ht="12.75">
      <c r="A302" s="6">
        <v>300</v>
      </c>
      <c r="B302" s="7" t="s">
        <v>2441</v>
      </c>
      <c r="C302">
        <v>41</v>
      </c>
      <c r="D302" s="6">
        <v>300</v>
      </c>
      <c r="E302" s="7" t="s">
        <v>2441</v>
      </c>
      <c r="F302" s="10">
        <v>17945</v>
      </c>
      <c r="G302" s="10">
        <v>21479</v>
      </c>
      <c r="H302" s="10">
        <v>4478</v>
      </c>
      <c r="I302" s="10">
        <v>0</v>
      </c>
      <c r="J302" s="10">
        <v>2230</v>
      </c>
      <c r="K302" s="10">
        <v>65147</v>
      </c>
      <c r="L302" s="11">
        <v>13823</v>
      </c>
      <c r="M302" s="11">
        <v>18745</v>
      </c>
      <c r="N302" s="11">
        <v>4064</v>
      </c>
      <c r="O302" s="12">
        <v>0</v>
      </c>
      <c r="P302" s="12">
        <v>2571</v>
      </c>
      <c r="Q302" s="11">
        <v>67621</v>
      </c>
      <c r="R302">
        <f t="shared" si="28"/>
        <v>1</v>
      </c>
      <c r="S302">
        <f t="shared" si="29"/>
        <v>1</v>
      </c>
      <c r="T302">
        <f t="shared" si="30"/>
        <v>39203</v>
      </c>
      <c r="U302" s="10">
        <f t="shared" si="31"/>
        <v>46132</v>
      </c>
      <c r="V302">
        <f t="shared" si="32"/>
        <v>0.47815218223095174</v>
      </c>
      <c r="W302" t="str">
        <f t="shared" si="33"/>
        <v>Brighton, Kemptown</v>
      </c>
      <c r="X302">
        <f t="shared" si="34"/>
        <v>20458</v>
      </c>
      <c r="Z302">
        <v>0</v>
      </c>
      <c r="AA302" s="6">
        <v>300</v>
      </c>
      <c r="AB302" s="7" t="s">
        <v>2441</v>
      </c>
      <c r="AC302" s="92">
        <v>21</v>
      </c>
      <c r="AD302" s="92" t="s">
        <v>706</v>
      </c>
      <c r="AE302" s="93">
        <v>2</v>
      </c>
      <c r="AF302" s="93">
        <v>2</v>
      </c>
      <c r="AG302" s="94" t="s">
        <v>711</v>
      </c>
      <c r="AH302" s="95">
        <v>1939</v>
      </c>
      <c r="AI302" s="95" t="s">
        <v>712</v>
      </c>
      <c r="AJ302" s="95" t="s">
        <v>346</v>
      </c>
      <c r="AK302" s="95" t="s">
        <v>713</v>
      </c>
      <c r="AL302" s="95"/>
      <c r="AM302" s="95" t="s">
        <v>714</v>
      </c>
      <c r="AN302" s="95">
        <v>1997</v>
      </c>
    </row>
    <row r="303" spans="1:40" ht="12.75">
      <c r="A303" s="6">
        <v>301</v>
      </c>
      <c r="B303" s="7" t="s">
        <v>2442</v>
      </c>
      <c r="C303">
        <v>41</v>
      </c>
      <c r="D303" s="6">
        <v>301</v>
      </c>
      <c r="E303" s="7" t="s">
        <v>2442</v>
      </c>
      <c r="F303" s="10">
        <v>13556</v>
      </c>
      <c r="G303" s="10">
        <v>26737</v>
      </c>
      <c r="H303" s="10">
        <v>4644</v>
      </c>
      <c r="I303" s="10">
        <v>0</v>
      </c>
      <c r="J303" s="10">
        <v>4014</v>
      </c>
      <c r="K303" s="10">
        <v>66431</v>
      </c>
      <c r="L303" s="11">
        <v>10203</v>
      </c>
      <c r="M303" s="11">
        <v>19846</v>
      </c>
      <c r="N303" s="11">
        <v>5348</v>
      </c>
      <c r="O303" s="12">
        <v>0</v>
      </c>
      <c r="P303" s="12">
        <v>5326</v>
      </c>
      <c r="Q303" s="11">
        <v>69200</v>
      </c>
      <c r="R303">
        <f t="shared" si="28"/>
        <v>1</v>
      </c>
      <c r="S303">
        <f t="shared" si="29"/>
        <v>1</v>
      </c>
      <c r="T303">
        <f t="shared" si="30"/>
        <v>40723</v>
      </c>
      <c r="U303" s="10">
        <f t="shared" si="31"/>
        <v>48951</v>
      </c>
      <c r="V303">
        <f t="shared" si="32"/>
        <v>0.48734130589593105</v>
      </c>
      <c r="W303" t="str">
        <f t="shared" si="33"/>
        <v>Brighton, Pavilion</v>
      </c>
      <c r="X303">
        <f t="shared" si="34"/>
        <v>20877</v>
      </c>
      <c r="Z303">
        <v>1</v>
      </c>
      <c r="AA303" s="6">
        <v>301</v>
      </c>
      <c r="AB303" s="7" t="s">
        <v>2442</v>
      </c>
      <c r="AC303" s="92">
        <v>21</v>
      </c>
      <c r="AD303" s="92" t="s">
        <v>706</v>
      </c>
      <c r="AE303" s="93">
        <v>2</v>
      </c>
      <c r="AF303" s="93">
        <v>2</v>
      </c>
      <c r="AG303" s="94" t="s">
        <v>715</v>
      </c>
      <c r="AH303" s="95">
        <v>1945</v>
      </c>
      <c r="AI303" s="95" t="s">
        <v>716</v>
      </c>
      <c r="AJ303" s="95" t="s">
        <v>385</v>
      </c>
      <c r="AK303" s="95" t="s">
        <v>717</v>
      </c>
      <c r="AL303" s="95" t="s">
        <v>718</v>
      </c>
      <c r="AM303" s="95" t="s">
        <v>2060</v>
      </c>
      <c r="AN303" s="95">
        <v>1997</v>
      </c>
    </row>
    <row r="304" spans="1:40" ht="12.75">
      <c r="A304" s="6">
        <v>302</v>
      </c>
      <c r="B304" s="7" t="s">
        <v>2443</v>
      </c>
      <c r="C304">
        <v>41</v>
      </c>
      <c r="D304" s="6">
        <v>302</v>
      </c>
      <c r="E304" s="7" t="s">
        <v>2443</v>
      </c>
      <c r="F304" s="10">
        <v>22183</v>
      </c>
      <c r="G304" s="10">
        <v>6576</v>
      </c>
      <c r="H304" s="10">
        <v>20189</v>
      </c>
      <c r="I304" s="10">
        <v>0</v>
      </c>
      <c r="J304" s="10">
        <v>3719</v>
      </c>
      <c r="K304" s="10">
        <v>72347</v>
      </c>
      <c r="L304" s="11">
        <v>19738</v>
      </c>
      <c r="M304" s="11">
        <v>5967</v>
      </c>
      <c r="N304" s="11">
        <v>17584</v>
      </c>
      <c r="O304" s="12">
        <v>0</v>
      </c>
      <c r="P304" s="12">
        <v>1481</v>
      </c>
      <c r="Q304" s="11">
        <v>73784</v>
      </c>
      <c r="R304">
        <f t="shared" si="28"/>
        <v>0</v>
      </c>
      <c r="S304">
        <f t="shared" si="29"/>
        <v>0</v>
      </c>
      <c r="T304">
        <f t="shared" si="30"/>
        <v>44770</v>
      </c>
      <c r="U304" s="10">
        <f t="shared" si="31"/>
        <v>52667</v>
      </c>
      <c r="V304">
        <f t="shared" si="32"/>
        <v>0.13328121509939692</v>
      </c>
      <c r="W304" t="str">
        <f t="shared" si="33"/>
        <v>Eastbourne</v>
      </c>
      <c r="X304">
        <f t="shared" si="34"/>
        <v>25032</v>
      </c>
      <c r="Z304">
        <v>0</v>
      </c>
      <c r="AA304" s="6">
        <v>302</v>
      </c>
      <c r="AB304" s="7" t="s">
        <v>2443</v>
      </c>
      <c r="AC304" s="92">
        <v>21</v>
      </c>
      <c r="AD304" s="92" t="s">
        <v>706</v>
      </c>
      <c r="AE304" s="93">
        <v>1</v>
      </c>
      <c r="AF304" s="93">
        <v>1</v>
      </c>
      <c r="AG304" s="94" t="s">
        <v>719</v>
      </c>
      <c r="AH304" s="95">
        <v>1950</v>
      </c>
      <c r="AI304" s="95" t="s">
        <v>34</v>
      </c>
      <c r="AJ304" s="95" t="s">
        <v>346</v>
      </c>
      <c r="AK304" s="95" t="s">
        <v>720</v>
      </c>
      <c r="AL304" s="95"/>
      <c r="AM304" s="95" t="s">
        <v>721</v>
      </c>
      <c r="AN304" s="95">
        <v>1992</v>
      </c>
    </row>
    <row r="305" spans="1:40" ht="12.75">
      <c r="A305" s="6">
        <v>303</v>
      </c>
      <c r="B305" s="7" t="s">
        <v>2444</v>
      </c>
      <c r="C305">
        <v>41</v>
      </c>
      <c r="D305" s="6">
        <v>303</v>
      </c>
      <c r="E305" s="7" t="s">
        <v>2444</v>
      </c>
      <c r="F305" s="10">
        <v>14307</v>
      </c>
      <c r="G305" s="10">
        <v>16867</v>
      </c>
      <c r="H305" s="10">
        <v>13717</v>
      </c>
      <c r="I305" s="10">
        <v>0</v>
      </c>
      <c r="J305" s="10">
        <v>4178</v>
      </c>
      <c r="K305" s="10">
        <v>70388</v>
      </c>
      <c r="L305" s="11">
        <v>15094</v>
      </c>
      <c r="M305" s="11">
        <v>19402</v>
      </c>
      <c r="N305" s="11">
        <v>4266</v>
      </c>
      <c r="O305" s="12">
        <v>0</v>
      </c>
      <c r="P305" s="12">
        <v>2456</v>
      </c>
      <c r="Q305" s="11">
        <v>70632</v>
      </c>
      <c r="R305">
        <f t="shared" si="28"/>
        <v>1</v>
      </c>
      <c r="S305">
        <f t="shared" si="29"/>
        <v>1</v>
      </c>
      <c r="T305">
        <f t="shared" si="30"/>
        <v>41218</v>
      </c>
      <c r="U305" s="10">
        <f t="shared" si="31"/>
        <v>49069</v>
      </c>
      <c r="V305">
        <f t="shared" si="32"/>
        <v>0.47071667717987287</v>
      </c>
      <c r="W305" t="str">
        <f t="shared" si="33"/>
        <v>Hastings and Rye</v>
      </c>
      <c r="X305">
        <f t="shared" si="34"/>
        <v>21816</v>
      </c>
      <c r="Z305">
        <v>0</v>
      </c>
      <c r="AA305" s="6">
        <v>303</v>
      </c>
      <c r="AB305" s="7" t="s">
        <v>2444</v>
      </c>
      <c r="AC305" s="92">
        <v>21</v>
      </c>
      <c r="AD305" s="92" t="s">
        <v>706</v>
      </c>
      <c r="AE305" s="93">
        <v>2</v>
      </c>
      <c r="AF305" s="93">
        <v>2</v>
      </c>
      <c r="AG305" s="94" t="s">
        <v>722</v>
      </c>
      <c r="AH305" s="95">
        <v>1946</v>
      </c>
      <c r="AI305" s="95" t="s">
        <v>723</v>
      </c>
      <c r="AJ305" s="95" t="s">
        <v>346</v>
      </c>
      <c r="AK305" s="95" t="s">
        <v>1747</v>
      </c>
      <c r="AL305" s="95"/>
      <c r="AM305" s="95" t="s">
        <v>396</v>
      </c>
      <c r="AN305" s="95">
        <v>1997</v>
      </c>
    </row>
    <row r="306" spans="1:40" ht="12.75">
      <c r="A306" s="6">
        <v>304</v>
      </c>
      <c r="B306" s="7" t="s">
        <v>2445</v>
      </c>
      <c r="C306">
        <v>70</v>
      </c>
      <c r="D306" s="6">
        <v>304</v>
      </c>
      <c r="E306" s="7" t="s">
        <v>2445</v>
      </c>
      <c r="F306" s="10">
        <v>17499</v>
      </c>
      <c r="G306" s="10">
        <v>21458</v>
      </c>
      <c r="H306" s="10">
        <v>4645</v>
      </c>
      <c r="I306" s="10">
        <v>0</v>
      </c>
      <c r="J306" s="10">
        <v>4519</v>
      </c>
      <c r="K306" s="10">
        <v>69016</v>
      </c>
      <c r="L306" s="11">
        <v>16082</v>
      </c>
      <c r="M306" s="11">
        <v>19253</v>
      </c>
      <c r="N306" s="11">
        <v>3823</v>
      </c>
      <c r="O306" s="12">
        <v>0</v>
      </c>
      <c r="P306" s="12">
        <v>2830</v>
      </c>
      <c r="Q306" s="11">
        <v>70889</v>
      </c>
      <c r="R306">
        <f t="shared" si="28"/>
        <v>1</v>
      </c>
      <c r="S306">
        <f t="shared" si="29"/>
        <v>1</v>
      </c>
      <c r="T306">
        <f t="shared" si="30"/>
        <v>41988</v>
      </c>
      <c r="U306" s="10">
        <f t="shared" si="31"/>
        <v>48121</v>
      </c>
      <c r="V306">
        <f t="shared" si="32"/>
        <v>0.45853577212536917</v>
      </c>
      <c r="W306" t="str">
        <f t="shared" si="33"/>
        <v>Hove</v>
      </c>
      <c r="X306">
        <f t="shared" si="34"/>
        <v>22735</v>
      </c>
      <c r="Z306">
        <v>0</v>
      </c>
      <c r="AA306" s="6">
        <v>304</v>
      </c>
      <c r="AB306" s="7" t="s">
        <v>2445</v>
      </c>
      <c r="AC306" s="92">
        <v>21</v>
      </c>
      <c r="AD306" s="92" t="s">
        <v>706</v>
      </c>
      <c r="AE306" s="93">
        <v>2</v>
      </c>
      <c r="AF306" s="93">
        <v>2</v>
      </c>
      <c r="AG306" s="94" t="s">
        <v>724</v>
      </c>
      <c r="AH306" s="95">
        <v>1958</v>
      </c>
      <c r="AI306" s="95" t="s">
        <v>725</v>
      </c>
      <c r="AJ306" s="95" t="s">
        <v>346</v>
      </c>
      <c r="AK306" s="95" t="s">
        <v>726</v>
      </c>
      <c r="AL306" s="95"/>
      <c r="AM306" s="95" t="s">
        <v>727</v>
      </c>
      <c r="AN306" s="95">
        <v>1997</v>
      </c>
    </row>
    <row r="307" spans="1:40" ht="12.75">
      <c r="A307" s="6">
        <v>305</v>
      </c>
      <c r="B307" s="7" t="s">
        <v>2446</v>
      </c>
      <c r="C307">
        <v>41</v>
      </c>
      <c r="D307" s="6">
        <v>305</v>
      </c>
      <c r="E307" s="7" t="s">
        <v>2446</v>
      </c>
      <c r="F307" s="10">
        <v>19950</v>
      </c>
      <c r="G307" s="10">
        <v>5232</v>
      </c>
      <c r="H307" s="10">
        <v>21250</v>
      </c>
      <c r="I307" s="10">
        <v>0</v>
      </c>
      <c r="J307" s="10">
        <v>2737</v>
      </c>
      <c r="K307" s="10">
        <v>64340</v>
      </c>
      <c r="L307" s="11">
        <v>15878</v>
      </c>
      <c r="M307" s="11">
        <v>3317</v>
      </c>
      <c r="N307" s="11">
        <v>25588</v>
      </c>
      <c r="O307" s="12">
        <v>0</v>
      </c>
      <c r="P307" s="12">
        <v>650</v>
      </c>
      <c r="Q307" s="11">
        <v>66332</v>
      </c>
      <c r="R307">
        <f t="shared" si="28"/>
        <v>0</v>
      </c>
      <c r="S307">
        <f t="shared" si="29"/>
        <v>0</v>
      </c>
      <c r="T307">
        <f t="shared" si="30"/>
        <v>45433</v>
      </c>
      <c r="U307" s="10">
        <f t="shared" si="31"/>
        <v>49169</v>
      </c>
      <c r="V307">
        <f t="shared" si="32"/>
        <v>0.07300860607928158</v>
      </c>
      <c r="W307" t="str">
        <f t="shared" si="33"/>
        <v>Lewes</v>
      </c>
      <c r="X307">
        <f t="shared" si="34"/>
        <v>19845</v>
      </c>
      <c r="Z307">
        <v>0</v>
      </c>
      <c r="AA307" s="6">
        <v>305</v>
      </c>
      <c r="AB307" s="7" t="s">
        <v>2446</v>
      </c>
      <c r="AC307" s="92">
        <v>21</v>
      </c>
      <c r="AD307" s="92" t="s">
        <v>706</v>
      </c>
      <c r="AE307" s="93">
        <v>3</v>
      </c>
      <c r="AF307" s="93">
        <v>3</v>
      </c>
      <c r="AG307" s="94" t="s">
        <v>728</v>
      </c>
      <c r="AH307" s="95">
        <v>1957</v>
      </c>
      <c r="AI307" s="95" t="s">
        <v>729</v>
      </c>
      <c r="AJ307" s="95" t="s">
        <v>346</v>
      </c>
      <c r="AK307" s="95" t="s">
        <v>730</v>
      </c>
      <c r="AL307" s="95"/>
      <c r="AM307" s="95" t="s">
        <v>2060</v>
      </c>
      <c r="AN307" s="95">
        <v>1997</v>
      </c>
    </row>
    <row r="308" spans="1:40" ht="12.75">
      <c r="A308" s="6">
        <v>306</v>
      </c>
      <c r="B308" s="7" t="s">
        <v>2447</v>
      </c>
      <c r="C308">
        <v>41</v>
      </c>
      <c r="D308" s="6">
        <v>306</v>
      </c>
      <c r="E308" s="7" t="s">
        <v>2447</v>
      </c>
      <c r="F308" s="10">
        <v>29417</v>
      </c>
      <c r="G308" s="10">
        <v>10185</v>
      </c>
      <c r="H308" s="10">
        <v>15213</v>
      </c>
      <c r="I308" s="10">
        <v>0</v>
      </c>
      <c r="J308" s="10">
        <v>4284</v>
      </c>
      <c r="K308" s="10">
        <v>79519</v>
      </c>
      <c r="L308" s="11">
        <v>26279</v>
      </c>
      <c r="M308" s="11">
        <v>10705</v>
      </c>
      <c r="N308" s="11">
        <v>12507</v>
      </c>
      <c r="O308" s="12">
        <v>0</v>
      </c>
      <c r="P308" s="12">
        <v>3265</v>
      </c>
      <c r="Q308" s="11">
        <v>83066</v>
      </c>
      <c r="R308">
        <f t="shared" si="28"/>
        <v>0</v>
      </c>
      <c r="S308">
        <f t="shared" si="29"/>
        <v>0</v>
      </c>
      <c r="T308">
        <f t="shared" si="30"/>
        <v>52756</v>
      </c>
      <c r="U308" s="10">
        <f t="shared" si="31"/>
        <v>59099</v>
      </c>
      <c r="V308">
        <f t="shared" si="32"/>
        <v>0.20291530821138828</v>
      </c>
      <c r="W308" t="str">
        <f t="shared" si="33"/>
        <v>Wealden</v>
      </c>
      <c r="X308">
        <f t="shared" si="34"/>
        <v>26477</v>
      </c>
      <c r="Z308">
        <v>0</v>
      </c>
      <c r="AA308" s="6">
        <v>306</v>
      </c>
      <c r="AB308" s="7" t="s">
        <v>2447</v>
      </c>
      <c r="AC308" s="92">
        <v>21</v>
      </c>
      <c r="AD308" s="92" t="s">
        <v>706</v>
      </c>
      <c r="AE308" s="93">
        <v>1</v>
      </c>
      <c r="AF308" s="93">
        <v>1</v>
      </c>
      <c r="AG308" s="94" t="s">
        <v>731</v>
      </c>
      <c r="AH308" s="95"/>
      <c r="AI308" s="95" t="s">
        <v>407</v>
      </c>
      <c r="AJ308" s="95" t="s">
        <v>346</v>
      </c>
      <c r="AK308" s="95" t="s">
        <v>732</v>
      </c>
      <c r="AL308" s="95"/>
      <c r="AM308" s="95" t="s">
        <v>733</v>
      </c>
      <c r="AN308" s="95">
        <v>2001</v>
      </c>
    </row>
    <row r="309" spans="1:40" ht="12.75">
      <c r="A309" s="6">
        <v>307</v>
      </c>
      <c r="B309" s="7" t="s">
        <v>2448</v>
      </c>
      <c r="C309">
        <v>43</v>
      </c>
      <c r="D309" s="6">
        <v>307</v>
      </c>
      <c r="E309" s="7" t="s">
        <v>2448</v>
      </c>
      <c r="F309" s="10">
        <v>16366</v>
      </c>
      <c r="G309" s="10">
        <v>29646</v>
      </c>
      <c r="H309" s="10">
        <v>4608</v>
      </c>
      <c r="I309" s="10">
        <v>0</v>
      </c>
      <c r="J309" s="10">
        <v>2462</v>
      </c>
      <c r="K309" s="10">
        <v>73989</v>
      </c>
      <c r="L309" s="11">
        <v>13813</v>
      </c>
      <c r="M309" s="11">
        <v>21551</v>
      </c>
      <c r="N309" s="11">
        <v>3691</v>
      </c>
      <c r="O309" s="12">
        <v>0</v>
      </c>
      <c r="P309" s="12">
        <v>1820</v>
      </c>
      <c r="Q309" s="11">
        <v>74121</v>
      </c>
      <c r="R309">
        <f t="shared" si="28"/>
        <v>1</v>
      </c>
      <c r="S309">
        <f t="shared" si="29"/>
        <v>1</v>
      </c>
      <c r="T309">
        <f t="shared" si="30"/>
        <v>40875</v>
      </c>
      <c r="U309" s="10">
        <f t="shared" si="31"/>
        <v>53082</v>
      </c>
      <c r="V309">
        <f t="shared" si="32"/>
        <v>0.5272415902140672</v>
      </c>
      <c r="W309" t="str">
        <f t="shared" si="33"/>
        <v>Basildon</v>
      </c>
      <c r="X309">
        <f t="shared" si="34"/>
        <v>19324</v>
      </c>
      <c r="Z309">
        <v>1</v>
      </c>
      <c r="AA309" s="6">
        <v>307</v>
      </c>
      <c r="AB309" s="7" t="s">
        <v>2448</v>
      </c>
      <c r="AC309" s="92">
        <v>22</v>
      </c>
      <c r="AD309" s="92" t="s">
        <v>1566</v>
      </c>
      <c r="AE309" s="93">
        <v>2</v>
      </c>
      <c r="AF309" s="93">
        <v>2</v>
      </c>
      <c r="AG309" s="94" t="s">
        <v>734</v>
      </c>
      <c r="AH309" s="95">
        <v>1959</v>
      </c>
      <c r="AI309" s="95" t="s">
        <v>735</v>
      </c>
      <c r="AJ309" s="95" t="s">
        <v>362</v>
      </c>
      <c r="AK309" s="95" t="s">
        <v>736</v>
      </c>
      <c r="AL309" s="95" t="s">
        <v>737</v>
      </c>
      <c r="AM309" s="95" t="s">
        <v>2602</v>
      </c>
      <c r="AN309" s="95">
        <v>1997</v>
      </c>
    </row>
    <row r="310" spans="1:40" ht="12.75">
      <c r="A310" s="6">
        <v>308</v>
      </c>
      <c r="B310" s="7" t="s">
        <v>2449</v>
      </c>
      <c r="C310">
        <v>43</v>
      </c>
      <c r="D310" s="6">
        <v>308</v>
      </c>
      <c r="E310" s="7" t="s">
        <v>2449</v>
      </c>
      <c r="F310" s="10">
        <v>22033</v>
      </c>
      <c r="G310" s="10">
        <v>20677</v>
      </c>
      <c r="H310" s="10">
        <v>8763</v>
      </c>
      <c r="I310" s="10">
        <v>0</v>
      </c>
      <c r="J310" s="10">
        <v>3947</v>
      </c>
      <c r="K310" s="10">
        <v>76550</v>
      </c>
      <c r="L310" s="11">
        <v>21608</v>
      </c>
      <c r="M310" s="11">
        <v>16595</v>
      </c>
      <c r="N310" s="11">
        <v>6323</v>
      </c>
      <c r="O310" s="12">
        <v>0</v>
      </c>
      <c r="P310" s="12">
        <v>1072</v>
      </c>
      <c r="Q310" s="11">
        <v>78528</v>
      </c>
      <c r="R310">
        <f t="shared" si="28"/>
        <v>0</v>
      </c>
      <c r="S310">
        <f t="shared" si="29"/>
        <v>0</v>
      </c>
      <c r="T310">
        <f t="shared" si="30"/>
        <v>45598</v>
      </c>
      <c r="U310" s="10">
        <f t="shared" si="31"/>
        <v>55420</v>
      </c>
      <c r="V310">
        <f t="shared" si="32"/>
        <v>0.36394140093863764</v>
      </c>
      <c r="W310" t="str">
        <f t="shared" si="33"/>
        <v>Billericay</v>
      </c>
      <c r="X310">
        <f t="shared" si="34"/>
        <v>23990</v>
      </c>
      <c r="Z310">
        <v>0</v>
      </c>
      <c r="AA310" s="6">
        <v>308</v>
      </c>
      <c r="AB310" s="7" t="s">
        <v>2449</v>
      </c>
      <c r="AC310" s="92">
        <v>22</v>
      </c>
      <c r="AD310" s="92" t="s">
        <v>1566</v>
      </c>
      <c r="AE310" s="93">
        <v>1</v>
      </c>
      <c r="AF310" s="93">
        <v>1</v>
      </c>
      <c r="AG310" s="94" t="s">
        <v>738</v>
      </c>
      <c r="AH310" s="95"/>
      <c r="AI310" s="95"/>
      <c r="AJ310" s="95" t="s">
        <v>387</v>
      </c>
      <c r="AK310" s="95" t="s">
        <v>739</v>
      </c>
      <c r="AL310" s="95"/>
      <c r="AM310" s="95" t="s">
        <v>740</v>
      </c>
      <c r="AN310" s="95">
        <v>2001</v>
      </c>
    </row>
    <row r="311" spans="1:40" ht="12.75">
      <c r="A311" s="6">
        <v>309</v>
      </c>
      <c r="B311" s="7" t="s">
        <v>2450</v>
      </c>
      <c r="C311">
        <v>42</v>
      </c>
      <c r="D311" s="6">
        <v>309</v>
      </c>
      <c r="E311" s="7" t="s">
        <v>2450</v>
      </c>
      <c r="F311" s="10">
        <v>22278</v>
      </c>
      <c r="G311" s="10">
        <v>23729</v>
      </c>
      <c r="H311" s="10">
        <v>6418</v>
      </c>
      <c r="I311" s="10">
        <v>0</v>
      </c>
      <c r="J311" s="10">
        <v>3151</v>
      </c>
      <c r="K311" s="10">
        <v>72772</v>
      </c>
      <c r="L311" s="11">
        <v>20765</v>
      </c>
      <c r="M311" s="11">
        <v>21123</v>
      </c>
      <c r="N311" s="11">
        <v>5664</v>
      </c>
      <c r="O311" s="12">
        <v>0</v>
      </c>
      <c r="P311" s="12">
        <v>2763</v>
      </c>
      <c r="Q311" s="11">
        <v>79157</v>
      </c>
      <c r="R311">
        <f t="shared" si="28"/>
        <v>1</v>
      </c>
      <c r="S311">
        <f t="shared" si="29"/>
        <v>1</v>
      </c>
      <c r="T311">
        <f t="shared" si="30"/>
        <v>50315</v>
      </c>
      <c r="U311" s="10">
        <f t="shared" si="31"/>
        <v>55576</v>
      </c>
      <c r="V311">
        <f t="shared" si="32"/>
        <v>0.41981516446387757</v>
      </c>
      <c r="W311" t="str">
        <f t="shared" si="33"/>
        <v>Braintree</v>
      </c>
      <c r="X311">
        <f t="shared" si="34"/>
        <v>29192</v>
      </c>
      <c r="Z311">
        <v>1</v>
      </c>
      <c r="AA311" s="6">
        <v>309</v>
      </c>
      <c r="AB311" s="7" t="s">
        <v>2450</v>
      </c>
      <c r="AC311" s="92">
        <v>22</v>
      </c>
      <c r="AD311" s="92" t="s">
        <v>1566</v>
      </c>
      <c r="AE311" s="93">
        <v>2</v>
      </c>
      <c r="AF311" s="93">
        <v>2</v>
      </c>
      <c r="AG311" s="94" t="s">
        <v>741</v>
      </c>
      <c r="AH311" s="95">
        <v>1945</v>
      </c>
      <c r="AI311" s="95" t="s">
        <v>742</v>
      </c>
      <c r="AJ311" s="95" t="s">
        <v>362</v>
      </c>
      <c r="AK311" s="95" t="s">
        <v>2109</v>
      </c>
      <c r="AL311" s="95" t="s">
        <v>743</v>
      </c>
      <c r="AM311" s="95" t="s">
        <v>396</v>
      </c>
      <c r="AN311" s="95">
        <v>1997</v>
      </c>
    </row>
    <row r="312" spans="1:40" ht="12.75">
      <c r="A312" s="6">
        <v>310</v>
      </c>
      <c r="B312" s="7" t="s">
        <v>2451</v>
      </c>
      <c r="C312">
        <v>44</v>
      </c>
      <c r="D312" s="6">
        <v>310</v>
      </c>
      <c r="E312" s="7" t="s">
        <v>2451</v>
      </c>
      <c r="F312" s="10">
        <v>23031</v>
      </c>
      <c r="G312" s="10">
        <v>11231</v>
      </c>
      <c r="H312" s="10">
        <v>13341</v>
      </c>
      <c r="I312" s="10">
        <v>0</v>
      </c>
      <c r="J312" s="10">
        <v>3123</v>
      </c>
      <c r="K312" s="10">
        <v>66005</v>
      </c>
      <c r="L312" s="11">
        <v>16558</v>
      </c>
      <c r="M312" s="11">
        <v>5505</v>
      </c>
      <c r="N312" s="11">
        <v>6772</v>
      </c>
      <c r="O312" s="12">
        <v>0</v>
      </c>
      <c r="P312" s="12">
        <v>14707</v>
      </c>
      <c r="Q312" s="11">
        <v>64695</v>
      </c>
      <c r="R312">
        <f t="shared" si="28"/>
        <v>0</v>
      </c>
      <c r="S312">
        <f t="shared" si="29"/>
        <v>0</v>
      </c>
      <c r="T312">
        <f t="shared" si="30"/>
        <v>43542</v>
      </c>
      <c r="U312" s="10">
        <f t="shared" si="31"/>
        <v>50726</v>
      </c>
      <c r="V312">
        <f t="shared" si="32"/>
        <v>0.12642965412704973</v>
      </c>
      <c r="W312" t="str">
        <f t="shared" si="33"/>
        <v>Brentwood and Ongar</v>
      </c>
      <c r="X312">
        <f t="shared" si="34"/>
        <v>26984</v>
      </c>
      <c r="Z312">
        <v>0</v>
      </c>
      <c r="AA312" s="6">
        <v>310</v>
      </c>
      <c r="AB312" s="7" t="s">
        <v>2451</v>
      </c>
      <c r="AC312" s="92">
        <v>22</v>
      </c>
      <c r="AD312" s="92" t="s">
        <v>1566</v>
      </c>
      <c r="AE312" s="93">
        <v>1</v>
      </c>
      <c r="AF312" s="93">
        <v>1</v>
      </c>
      <c r="AG312" s="94" t="s">
        <v>744</v>
      </c>
      <c r="AH312" s="95">
        <v>1952</v>
      </c>
      <c r="AI312" s="95" t="s">
        <v>745</v>
      </c>
      <c r="AJ312" s="95" t="s">
        <v>346</v>
      </c>
      <c r="AK312" s="95" t="s">
        <v>2628</v>
      </c>
      <c r="AL312" s="95"/>
      <c r="AM312" s="95" t="s">
        <v>746</v>
      </c>
      <c r="AN312" s="95">
        <v>1992</v>
      </c>
    </row>
    <row r="313" spans="1:40" ht="12.75">
      <c r="A313" s="6">
        <v>311</v>
      </c>
      <c r="B313" s="7" t="s">
        <v>2452</v>
      </c>
      <c r="C313">
        <v>43</v>
      </c>
      <c r="D313" s="6">
        <v>311</v>
      </c>
      <c r="E313" s="7" t="s">
        <v>2452</v>
      </c>
      <c r="F313" s="10">
        <v>19489</v>
      </c>
      <c r="G313" s="10">
        <v>20605</v>
      </c>
      <c r="H313" s="10">
        <v>4477</v>
      </c>
      <c r="I313" s="10">
        <v>0</v>
      </c>
      <c r="J313" s="10">
        <v>4001</v>
      </c>
      <c r="K313" s="10">
        <v>67146</v>
      </c>
      <c r="L313" s="11">
        <v>17738</v>
      </c>
      <c r="M313" s="11">
        <v>16753</v>
      </c>
      <c r="N313" s="11">
        <v>3116</v>
      </c>
      <c r="O313" s="12">
        <v>0</v>
      </c>
      <c r="P313" s="12">
        <v>2156</v>
      </c>
      <c r="Q313" s="11">
        <v>68108</v>
      </c>
      <c r="R313">
        <f t="shared" si="28"/>
        <v>0</v>
      </c>
      <c r="S313">
        <f t="shared" si="29"/>
        <v>1</v>
      </c>
      <c r="T313">
        <f t="shared" si="30"/>
        <v>39763</v>
      </c>
      <c r="U313" s="10">
        <f t="shared" si="31"/>
        <v>48572</v>
      </c>
      <c r="V313">
        <f t="shared" si="32"/>
        <v>0.42132132887357593</v>
      </c>
      <c r="W313" t="str">
        <f t="shared" si="33"/>
        <v>Castle Point</v>
      </c>
      <c r="X313">
        <f t="shared" si="34"/>
        <v>22025</v>
      </c>
      <c r="Z313">
        <v>1</v>
      </c>
      <c r="AA313" s="6">
        <v>311</v>
      </c>
      <c r="AB313" s="7" t="s">
        <v>2452</v>
      </c>
      <c r="AC313" s="92">
        <v>22</v>
      </c>
      <c r="AD313" s="92" t="s">
        <v>1566</v>
      </c>
      <c r="AE313" s="93">
        <v>1</v>
      </c>
      <c r="AF313" s="93">
        <v>2</v>
      </c>
      <c r="AG313" s="94" t="s">
        <v>747</v>
      </c>
      <c r="AH313" s="95"/>
      <c r="AI313" s="95" t="s">
        <v>748</v>
      </c>
      <c r="AJ313" s="95" t="s">
        <v>362</v>
      </c>
      <c r="AK313" s="95" t="s">
        <v>408</v>
      </c>
      <c r="AL313" s="95" t="s">
        <v>749</v>
      </c>
      <c r="AM313" s="95" t="s">
        <v>1657</v>
      </c>
      <c r="AN313" s="95">
        <v>2001</v>
      </c>
    </row>
    <row r="314" spans="1:40" ht="12.75">
      <c r="A314" s="6">
        <v>312</v>
      </c>
      <c r="B314" s="7" t="s">
        <v>2453</v>
      </c>
      <c r="C314">
        <v>42</v>
      </c>
      <c r="D314" s="6">
        <v>312</v>
      </c>
      <c r="E314" s="7" t="s">
        <v>2453</v>
      </c>
      <c r="F314" s="10">
        <v>16305</v>
      </c>
      <c r="G314" s="10">
        <v>15891</v>
      </c>
      <c r="H314" s="10">
        <v>17886</v>
      </c>
      <c r="I314" s="10">
        <v>0</v>
      </c>
      <c r="J314" s="10">
        <v>1924</v>
      </c>
      <c r="K314" s="10">
        <v>74743</v>
      </c>
      <c r="L314" s="11">
        <v>13074</v>
      </c>
      <c r="M314" s="11">
        <v>10925</v>
      </c>
      <c r="N314" s="11">
        <v>18627</v>
      </c>
      <c r="O314" s="12">
        <v>0</v>
      </c>
      <c r="P314" s="12">
        <v>1110</v>
      </c>
      <c r="Q314" s="11">
        <v>78955</v>
      </c>
      <c r="R314">
        <f t="shared" si="28"/>
        <v>0</v>
      </c>
      <c r="S314">
        <f t="shared" si="29"/>
        <v>0</v>
      </c>
      <c r="T314">
        <f t="shared" si="30"/>
        <v>43736</v>
      </c>
      <c r="U314" s="10">
        <f t="shared" si="31"/>
        <v>52006</v>
      </c>
      <c r="V314">
        <f t="shared" si="32"/>
        <v>0.2497942198646424</v>
      </c>
      <c r="W314" t="str">
        <f t="shared" si="33"/>
        <v>Colchester</v>
      </c>
      <c r="X314">
        <f t="shared" si="34"/>
        <v>25109</v>
      </c>
      <c r="Z314">
        <v>1</v>
      </c>
      <c r="AA314" s="6">
        <v>312</v>
      </c>
      <c r="AB314" s="7" t="s">
        <v>2453</v>
      </c>
      <c r="AC314" s="92">
        <v>22</v>
      </c>
      <c r="AD314" s="92" t="s">
        <v>1566</v>
      </c>
      <c r="AE314" s="93">
        <v>3</v>
      </c>
      <c r="AF314" s="93">
        <v>3</v>
      </c>
      <c r="AG314" s="94" t="s">
        <v>750</v>
      </c>
      <c r="AH314" s="95">
        <v>1946</v>
      </c>
      <c r="AI314" s="95" t="s">
        <v>751</v>
      </c>
      <c r="AJ314" s="95" t="s">
        <v>385</v>
      </c>
      <c r="AK314" s="95" t="s">
        <v>386</v>
      </c>
      <c r="AL314" s="95" t="s">
        <v>387</v>
      </c>
      <c r="AM314" s="95" t="s">
        <v>2097</v>
      </c>
      <c r="AN314" s="95">
        <v>1997</v>
      </c>
    </row>
    <row r="315" spans="1:40" ht="12.75">
      <c r="A315" s="6">
        <v>313</v>
      </c>
      <c r="B315" s="7" t="s">
        <v>2454</v>
      </c>
      <c r="C315">
        <v>44</v>
      </c>
      <c r="D315" s="6">
        <v>313</v>
      </c>
      <c r="E315" s="7" t="s">
        <v>2454</v>
      </c>
      <c r="F315" s="10">
        <v>24117</v>
      </c>
      <c r="G315" s="10">
        <v>18865</v>
      </c>
      <c r="H315" s="10">
        <v>7074</v>
      </c>
      <c r="I315" s="10">
        <v>0</v>
      </c>
      <c r="J315" s="10">
        <v>2951</v>
      </c>
      <c r="K315" s="10">
        <v>72795</v>
      </c>
      <c r="L315" s="11">
        <v>20833</v>
      </c>
      <c r="M315" s="11">
        <v>12407</v>
      </c>
      <c r="N315" s="11">
        <v>7884</v>
      </c>
      <c r="O315" s="12">
        <v>0</v>
      </c>
      <c r="P315" s="12">
        <v>1290</v>
      </c>
      <c r="Q315" s="11">
        <v>72645</v>
      </c>
      <c r="R315">
        <f t="shared" si="28"/>
        <v>0</v>
      </c>
      <c r="S315">
        <f t="shared" si="29"/>
        <v>0</v>
      </c>
      <c r="T315">
        <f t="shared" si="30"/>
        <v>42414</v>
      </c>
      <c r="U315" s="10">
        <f t="shared" si="31"/>
        <v>53007</v>
      </c>
      <c r="V315">
        <f t="shared" si="32"/>
        <v>0.29252133729428964</v>
      </c>
      <c r="W315" t="str">
        <f t="shared" si="33"/>
        <v>Epping Forest</v>
      </c>
      <c r="X315">
        <f t="shared" si="34"/>
        <v>21581</v>
      </c>
      <c r="Z315">
        <v>1</v>
      </c>
      <c r="AA315" s="6">
        <v>313</v>
      </c>
      <c r="AB315" s="7" t="s">
        <v>2454</v>
      </c>
      <c r="AC315" s="92">
        <v>22</v>
      </c>
      <c r="AD315" s="92" t="s">
        <v>1566</v>
      </c>
      <c r="AE315" s="93">
        <v>1</v>
      </c>
      <c r="AF315" s="93">
        <v>1</v>
      </c>
      <c r="AG315" s="94" t="s">
        <v>752</v>
      </c>
      <c r="AH315" s="95">
        <v>1958</v>
      </c>
      <c r="AI315" s="95" t="s">
        <v>753</v>
      </c>
      <c r="AJ315" s="95" t="s">
        <v>362</v>
      </c>
      <c r="AK315" s="95" t="s">
        <v>754</v>
      </c>
      <c r="AL315" s="95"/>
      <c r="AM315" s="95" t="s">
        <v>396</v>
      </c>
      <c r="AN315" s="95">
        <v>1997</v>
      </c>
    </row>
    <row r="316" spans="1:40" ht="12.75">
      <c r="A316" s="6">
        <v>314</v>
      </c>
      <c r="B316" s="7" t="s">
        <v>2455</v>
      </c>
      <c r="C316">
        <v>44</v>
      </c>
      <c r="D316" s="6">
        <v>314</v>
      </c>
      <c r="E316" s="7" t="s">
        <v>2455</v>
      </c>
      <c r="F316" s="10">
        <v>15347</v>
      </c>
      <c r="G316" s="10">
        <v>25861</v>
      </c>
      <c r="H316" s="10">
        <v>4523</v>
      </c>
      <c r="I316" s="10">
        <v>0</v>
      </c>
      <c r="J316" s="10">
        <v>2081</v>
      </c>
      <c r="K316" s="10">
        <v>64072</v>
      </c>
      <c r="L316" s="11">
        <v>13941</v>
      </c>
      <c r="M316" s="11">
        <v>19169</v>
      </c>
      <c r="N316" s="11">
        <v>5381</v>
      </c>
      <c r="O316" s="12">
        <v>0</v>
      </c>
      <c r="P316" s="12">
        <v>1624</v>
      </c>
      <c r="Q316" s="11">
        <v>67074</v>
      </c>
      <c r="R316">
        <f t="shared" si="28"/>
        <v>1</v>
      </c>
      <c r="S316">
        <f t="shared" si="29"/>
        <v>1</v>
      </c>
      <c r="T316">
        <f t="shared" si="30"/>
        <v>40115</v>
      </c>
      <c r="U316" s="10">
        <f t="shared" si="31"/>
        <v>47812</v>
      </c>
      <c r="V316">
        <f t="shared" si="32"/>
        <v>0.477851177863642</v>
      </c>
      <c r="W316" t="str">
        <f t="shared" si="33"/>
        <v>Harlow</v>
      </c>
      <c r="X316">
        <f t="shared" si="34"/>
        <v>20946</v>
      </c>
      <c r="Z316">
        <v>1</v>
      </c>
      <c r="AA316" s="6">
        <v>314</v>
      </c>
      <c r="AB316" s="7" t="s">
        <v>2455</v>
      </c>
      <c r="AC316" s="92">
        <v>22</v>
      </c>
      <c r="AD316" s="92" t="s">
        <v>1566</v>
      </c>
      <c r="AE316" s="93">
        <v>2</v>
      </c>
      <c r="AF316" s="93">
        <v>2</v>
      </c>
      <c r="AG316" s="94" t="s">
        <v>755</v>
      </c>
      <c r="AH316" s="95">
        <v>1959</v>
      </c>
      <c r="AI316" s="95" t="s">
        <v>756</v>
      </c>
      <c r="AJ316" s="95" t="s">
        <v>362</v>
      </c>
      <c r="AK316" s="95" t="s">
        <v>757</v>
      </c>
      <c r="AL316" s="95"/>
      <c r="AM316" s="95" t="s">
        <v>758</v>
      </c>
      <c r="AN316" s="95">
        <v>1959</v>
      </c>
    </row>
    <row r="317" spans="1:40" ht="12.75">
      <c r="A317" s="6">
        <v>315</v>
      </c>
      <c r="B317" s="7" t="s">
        <v>2456</v>
      </c>
      <c r="C317">
        <v>42</v>
      </c>
      <c r="D317" s="6">
        <v>315</v>
      </c>
      <c r="E317" s="7" t="s">
        <v>2456</v>
      </c>
      <c r="F317" s="10">
        <v>19524</v>
      </c>
      <c r="G317" s="10">
        <v>20740</v>
      </c>
      <c r="H317" s="10">
        <v>7037</v>
      </c>
      <c r="I317" s="10">
        <v>0</v>
      </c>
      <c r="J317" s="10">
        <v>6213</v>
      </c>
      <c r="K317" s="10">
        <v>75775</v>
      </c>
      <c r="L317" s="11">
        <v>19355</v>
      </c>
      <c r="M317" s="11">
        <v>21951</v>
      </c>
      <c r="N317" s="11">
        <v>4099</v>
      </c>
      <c r="O317" s="12">
        <v>0</v>
      </c>
      <c r="P317" s="12">
        <v>2710</v>
      </c>
      <c r="Q317" s="11">
        <v>77539</v>
      </c>
      <c r="R317">
        <f t="shared" si="28"/>
        <v>1</v>
      </c>
      <c r="S317">
        <f t="shared" si="29"/>
        <v>1</v>
      </c>
      <c r="T317">
        <f t="shared" si="30"/>
        <v>48115</v>
      </c>
      <c r="U317" s="10">
        <f t="shared" si="31"/>
        <v>53514</v>
      </c>
      <c r="V317">
        <f t="shared" si="32"/>
        <v>0.45621947417645226</v>
      </c>
      <c r="W317" t="str">
        <f t="shared" si="33"/>
        <v>Harwich</v>
      </c>
      <c r="X317">
        <f t="shared" si="34"/>
        <v>26164</v>
      </c>
      <c r="Z317">
        <v>1</v>
      </c>
      <c r="AA317" s="6">
        <v>315</v>
      </c>
      <c r="AB317" s="7" t="s">
        <v>2456</v>
      </c>
      <c r="AC317" s="92">
        <v>22</v>
      </c>
      <c r="AD317" s="92" t="s">
        <v>1566</v>
      </c>
      <c r="AE317" s="93">
        <v>2</v>
      </c>
      <c r="AF317" s="93">
        <v>2</v>
      </c>
      <c r="AG317" s="94" t="s">
        <v>759</v>
      </c>
      <c r="AH317" s="95">
        <v>1958</v>
      </c>
      <c r="AI317" s="95" t="s">
        <v>760</v>
      </c>
      <c r="AJ317" s="95" t="s">
        <v>362</v>
      </c>
      <c r="AK317" s="95" t="s">
        <v>761</v>
      </c>
      <c r="AL317" s="95"/>
      <c r="AM317" s="95" t="s">
        <v>762</v>
      </c>
      <c r="AN317" s="95">
        <v>1997</v>
      </c>
    </row>
    <row r="318" spans="1:40" ht="12.75">
      <c r="A318" s="6">
        <v>316</v>
      </c>
      <c r="B318" s="7" t="s">
        <v>2457</v>
      </c>
      <c r="C318">
        <v>42</v>
      </c>
      <c r="D318" s="6">
        <v>316</v>
      </c>
      <c r="E318" s="7" t="s">
        <v>2457</v>
      </c>
      <c r="F318" s="10">
        <v>24524</v>
      </c>
      <c r="G318" s="10">
        <v>14485</v>
      </c>
      <c r="H318" s="10">
        <v>9758</v>
      </c>
      <c r="I318" s="10">
        <v>0</v>
      </c>
      <c r="J318" s="10">
        <v>1620</v>
      </c>
      <c r="K318" s="10">
        <v>66184</v>
      </c>
      <c r="L318" s="11">
        <v>21719</v>
      </c>
      <c r="M318" s="11">
        <v>13257</v>
      </c>
      <c r="N318" s="11">
        <v>7002</v>
      </c>
      <c r="O318" s="12">
        <v>0</v>
      </c>
      <c r="P318" s="12">
        <v>2122</v>
      </c>
      <c r="Q318" s="11">
        <v>69201</v>
      </c>
      <c r="R318">
        <f t="shared" si="28"/>
        <v>0</v>
      </c>
      <c r="S318">
        <f t="shared" si="29"/>
        <v>0</v>
      </c>
      <c r="T318">
        <f t="shared" si="30"/>
        <v>44100</v>
      </c>
      <c r="U318" s="10">
        <f t="shared" si="31"/>
        <v>50387</v>
      </c>
      <c r="V318">
        <f t="shared" si="32"/>
        <v>0.3006122448979592</v>
      </c>
      <c r="W318" t="str">
        <f t="shared" si="33"/>
        <v>Maldon and East Chelmsford</v>
      </c>
      <c r="X318">
        <f t="shared" si="34"/>
        <v>22381</v>
      </c>
      <c r="Z318">
        <v>0</v>
      </c>
      <c r="AA318" s="6">
        <v>316</v>
      </c>
      <c r="AB318" s="7" t="s">
        <v>2457</v>
      </c>
      <c r="AC318" s="92">
        <v>22</v>
      </c>
      <c r="AD318" s="92" t="s">
        <v>1566</v>
      </c>
      <c r="AE318" s="93">
        <v>1</v>
      </c>
      <c r="AF318" s="93">
        <v>1</v>
      </c>
      <c r="AG318" s="94" t="s">
        <v>763</v>
      </c>
      <c r="AH318" s="95">
        <v>1959</v>
      </c>
      <c r="AI318" s="95" t="s">
        <v>764</v>
      </c>
      <c r="AJ318" s="95" t="s">
        <v>346</v>
      </c>
      <c r="AK318" s="95" t="s">
        <v>1592</v>
      </c>
      <c r="AL318" s="95"/>
      <c r="AM318" s="95" t="s">
        <v>765</v>
      </c>
      <c r="AN318" s="95">
        <v>1997</v>
      </c>
    </row>
    <row r="319" spans="1:40" ht="12.75">
      <c r="A319" s="6">
        <v>317</v>
      </c>
      <c r="B319" s="7" t="s">
        <v>2458</v>
      </c>
      <c r="C319">
        <v>42</v>
      </c>
      <c r="D319" s="6">
        <v>317</v>
      </c>
      <c r="E319" s="7" t="s">
        <v>2458</v>
      </c>
      <c r="F319" s="10">
        <v>22480</v>
      </c>
      <c r="G319" s="10">
        <v>17004</v>
      </c>
      <c r="H319" s="10">
        <v>10028</v>
      </c>
      <c r="I319" s="10">
        <v>0</v>
      </c>
      <c r="J319" s="10">
        <v>1697</v>
      </c>
      <c r="K319" s="10">
        <v>68008</v>
      </c>
      <c r="L319" s="11">
        <v>21325</v>
      </c>
      <c r="M319" s="11">
        <v>14139</v>
      </c>
      <c r="N319" s="11">
        <v>7867</v>
      </c>
      <c r="O319" s="12">
        <v>0</v>
      </c>
      <c r="P319" s="12">
        <v>1613</v>
      </c>
      <c r="Q319" s="11">
        <v>71680</v>
      </c>
      <c r="R319">
        <f t="shared" si="28"/>
        <v>0</v>
      </c>
      <c r="S319">
        <f t="shared" si="29"/>
        <v>0</v>
      </c>
      <c r="T319">
        <f t="shared" si="30"/>
        <v>44944</v>
      </c>
      <c r="U319" s="10">
        <f t="shared" si="31"/>
        <v>51209</v>
      </c>
      <c r="V319">
        <f t="shared" si="32"/>
        <v>0.31459149163403344</v>
      </c>
      <c r="W319" t="str">
        <f t="shared" si="33"/>
        <v>North Essex </v>
      </c>
      <c r="X319">
        <f t="shared" si="34"/>
        <v>23619</v>
      </c>
      <c r="Z319">
        <v>0</v>
      </c>
      <c r="AA319" s="6">
        <v>317</v>
      </c>
      <c r="AB319" s="7" t="s">
        <v>2458</v>
      </c>
      <c r="AC319" s="92">
        <v>22</v>
      </c>
      <c r="AD319" s="92" t="s">
        <v>1566</v>
      </c>
      <c r="AE319" s="93">
        <v>1</v>
      </c>
      <c r="AF319" s="93">
        <v>1</v>
      </c>
      <c r="AG319" s="94" t="s">
        <v>766</v>
      </c>
      <c r="AH319" s="95">
        <v>1959</v>
      </c>
      <c r="AI319" s="95" t="s">
        <v>767</v>
      </c>
      <c r="AJ319" s="95" t="s">
        <v>346</v>
      </c>
      <c r="AK319" s="95" t="s">
        <v>768</v>
      </c>
      <c r="AL319" s="95"/>
      <c r="AM319" s="95" t="s">
        <v>769</v>
      </c>
      <c r="AN319" s="95">
        <v>1997</v>
      </c>
    </row>
    <row r="320" spans="1:40" ht="12.75">
      <c r="A320" s="6">
        <v>318</v>
      </c>
      <c r="B320" s="7" t="s">
        <v>2459</v>
      </c>
      <c r="C320">
        <v>43</v>
      </c>
      <c r="D320" s="6">
        <v>318</v>
      </c>
      <c r="E320" s="7" t="s">
        <v>2459</v>
      </c>
      <c r="F320" s="10">
        <v>25516</v>
      </c>
      <c r="G320" s="10">
        <v>14832</v>
      </c>
      <c r="H320" s="10">
        <v>10137</v>
      </c>
      <c r="I320" s="10">
        <v>0</v>
      </c>
      <c r="J320" s="10">
        <v>829</v>
      </c>
      <c r="K320" s="10">
        <v>68737</v>
      </c>
      <c r="L320" s="11">
        <v>21434</v>
      </c>
      <c r="M320" s="11">
        <v>13144</v>
      </c>
      <c r="N320" s="11">
        <v>6614</v>
      </c>
      <c r="O320" s="12">
        <v>0</v>
      </c>
      <c r="P320" s="12">
        <v>1581</v>
      </c>
      <c r="Q320" s="11">
        <v>70073</v>
      </c>
      <c r="R320">
        <f t="shared" si="28"/>
        <v>0</v>
      </c>
      <c r="S320">
        <f t="shared" si="29"/>
        <v>0</v>
      </c>
      <c r="T320">
        <f t="shared" si="30"/>
        <v>42773</v>
      </c>
      <c r="U320" s="10">
        <f t="shared" si="31"/>
        <v>51314</v>
      </c>
      <c r="V320">
        <f t="shared" si="32"/>
        <v>0.3072966591073808</v>
      </c>
      <c r="W320" t="str">
        <f t="shared" si="33"/>
        <v>Rayleigh</v>
      </c>
      <c r="X320">
        <f t="shared" si="34"/>
        <v>21339</v>
      </c>
      <c r="Z320">
        <v>1</v>
      </c>
      <c r="AA320" s="6">
        <v>318</v>
      </c>
      <c r="AB320" s="7" t="s">
        <v>2459</v>
      </c>
      <c r="AC320" s="92">
        <v>22</v>
      </c>
      <c r="AD320" s="92" t="s">
        <v>1566</v>
      </c>
      <c r="AE320" s="93">
        <v>1</v>
      </c>
      <c r="AF320" s="93">
        <v>1</v>
      </c>
      <c r="AG320" s="94" t="s">
        <v>770</v>
      </c>
      <c r="AH320" s="95"/>
      <c r="AI320" s="95" t="s">
        <v>771</v>
      </c>
      <c r="AJ320" s="95" t="s">
        <v>362</v>
      </c>
      <c r="AK320" s="95" t="s">
        <v>772</v>
      </c>
      <c r="AL320" s="95"/>
      <c r="AM320" s="95" t="s">
        <v>773</v>
      </c>
      <c r="AN320" s="95">
        <v>2001</v>
      </c>
    </row>
    <row r="321" spans="1:40" ht="12.75">
      <c r="A321" s="6">
        <v>319</v>
      </c>
      <c r="B321" s="7" t="s">
        <v>2460</v>
      </c>
      <c r="C321">
        <v>43</v>
      </c>
      <c r="D321" s="6">
        <v>319</v>
      </c>
      <c r="E321" s="7" t="s">
        <v>2460</v>
      </c>
      <c r="F321" s="10">
        <v>22683</v>
      </c>
      <c r="G321" s="10">
        <v>18458</v>
      </c>
      <c r="H321" s="10">
        <v>4387</v>
      </c>
      <c r="I321" s="10">
        <v>0</v>
      </c>
      <c r="J321" s="10">
        <v>1070</v>
      </c>
      <c r="K321" s="10">
        <v>72848</v>
      </c>
      <c r="L321" s="11">
        <v>20058</v>
      </c>
      <c r="M321" s="11">
        <v>13024</v>
      </c>
      <c r="N321" s="11">
        <v>2780</v>
      </c>
      <c r="O321" s="12">
        <v>0</v>
      </c>
      <c r="P321" s="12">
        <v>1590</v>
      </c>
      <c r="Q321" s="11">
        <v>69991</v>
      </c>
      <c r="R321">
        <f t="shared" si="28"/>
        <v>0</v>
      </c>
      <c r="S321">
        <f t="shared" si="29"/>
        <v>0</v>
      </c>
      <c r="T321">
        <f t="shared" si="30"/>
        <v>37452</v>
      </c>
      <c r="U321" s="10">
        <f t="shared" si="31"/>
        <v>46598</v>
      </c>
      <c r="V321">
        <f t="shared" si="32"/>
        <v>0.347751788956531</v>
      </c>
      <c r="W321" t="str">
        <f t="shared" si="33"/>
        <v>Rochford and Southend East</v>
      </c>
      <c r="X321">
        <f t="shared" si="34"/>
        <v>17394</v>
      </c>
      <c r="Z321">
        <v>1</v>
      </c>
      <c r="AA321" s="6">
        <v>319</v>
      </c>
      <c r="AB321" s="7" t="s">
        <v>2460</v>
      </c>
      <c r="AC321" s="92">
        <v>22</v>
      </c>
      <c r="AD321" s="92" t="s">
        <v>1566</v>
      </c>
      <c r="AE321" s="93">
        <v>1</v>
      </c>
      <c r="AF321" s="93">
        <v>1</v>
      </c>
      <c r="AG321" s="94" t="s">
        <v>774</v>
      </c>
      <c r="AH321" s="95">
        <v>1937</v>
      </c>
      <c r="AI321" s="95" t="s">
        <v>775</v>
      </c>
      <c r="AJ321" s="95" t="s">
        <v>362</v>
      </c>
      <c r="AK321" s="95" t="s">
        <v>776</v>
      </c>
      <c r="AL321" s="95"/>
      <c r="AM321" s="95" t="s">
        <v>777</v>
      </c>
      <c r="AN321" s="95">
        <v>1980</v>
      </c>
    </row>
    <row r="322" spans="1:40" ht="12.75">
      <c r="A322" s="6">
        <v>320</v>
      </c>
      <c r="B322" s="7" t="s">
        <v>2461</v>
      </c>
      <c r="C322">
        <v>44</v>
      </c>
      <c r="D322" s="6">
        <v>320</v>
      </c>
      <c r="E322" s="7" t="s">
        <v>2461</v>
      </c>
      <c r="F322" s="10">
        <v>25871</v>
      </c>
      <c r="G322" s="10">
        <v>12275</v>
      </c>
      <c r="H322" s="10">
        <v>15298</v>
      </c>
      <c r="I322" s="10">
        <v>0</v>
      </c>
      <c r="J322" s="10">
        <v>3606</v>
      </c>
      <c r="K322" s="10">
        <v>74097</v>
      </c>
      <c r="L322" s="11">
        <v>24485</v>
      </c>
      <c r="M322" s="11">
        <v>11305</v>
      </c>
      <c r="N322" s="11">
        <v>12481</v>
      </c>
      <c r="O322" s="12">
        <v>0</v>
      </c>
      <c r="P322" s="12">
        <v>1769</v>
      </c>
      <c r="Q322" s="11">
        <v>76724</v>
      </c>
      <c r="R322">
        <f t="shared" si="28"/>
        <v>0</v>
      </c>
      <c r="S322">
        <f t="shared" si="29"/>
        <v>0</v>
      </c>
      <c r="T322">
        <f t="shared" si="30"/>
        <v>50040</v>
      </c>
      <c r="U322" s="10">
        <f t="shared" si="31"/>
        <v>57050</v>
      </c>
      <c r="V322">
        <f t="shared" si="32"/>
        <v>0.22591926458832934</v>
      </c>
      <c r="W322" t="str">
        <f t="shared" si="33"/>
        <v>Saffron Walden</v>
      </c>
      <c r="X322">
        <f t="shared" si="34"/>
        <v>25555</v>
      </c>
      <c r="Z322">
        <v>0</v>
      </c>
      <c r="AA322" s="6">
        <v>320</v>
      </c>
      <c r="AB322" s="7" t="s">
        <v>2461</v>
      </c>
      <c r="AC322" s="92">
        <v>22</v>
      </c>
      <c r="AD322" s="92" t="s">
        <v>1566</v>
      </c>
      <c r="AE322" s="93">
        <v>1</v>
      </c>
      <c r="AF322" s="93">
        <v>1</v>
      </c>
      <c r="AG322" s="94" t="s">
        <v>778</v>
      </c>
      <c r="AH322" s="95">
        <v>1937</v>
      </c>
      <c r="AI322" s="95" t="s">
        <v>779</v>
      </c>
      <c r="AJ322" s="95" t="s">
        <v>346</v>
      </c>
      <c r="AK322" s="95" t="s">
        <v>2985</v>
      </c>
      <c r="AL322" s="95"/>
      <c r="AM322" s="95" t="s">
        <v>780</v>
      </c>
      <c r="AN322" s="95">
        <v>1977</v>
      </c>
    </row>
    <row r="323" spans="1:40" ht="12.75">
      <c r="A323" s="6">
        <v>321</v>
      </c>
      <c r="B323" s="7" t="s">
        <v>2462</v>
      </c>
      <c r="C323">
        <v>43</v>
      </c>
      <c r="D323" s="6">
        <v>321</v>
      </c>
      <c r="E323" s="7" t="s">
        <v>2462</v>
      </c>
      <c r="F323" s="10">
        <v>18029</v>
      </c>
      <c r="G323" s="10">
        <v>10600</v>
      </c>
      <c r="H323" s="10">
        <v>15414</v>
      </c>
      <c r="I323" s="10">
        <v>0</v>
      </c>
      <c r="J323" s="10">
        <v>2471</v>
      </c>
      <c r="K323" s="10">
        <v>66493</v>
      </c>
      <c r="L323" s="11">
        <v>17313</v>
      </c>
      <c r="M323" s="11">
        <v>9372</v>
      </c>
      <c r="N323" s="11">
        <v>9319</v>
      </c>
      <c r="O323" s="12">
        <v>0</v>
      </c>
      <c r="P323" s="12">
        <v>1371</v>
      </c>
      <c r="Q323" s="11">
        <v>64116</v>
      </c>
      <c r="R323">
        <f t="shared" si="28"/>
        <v>0</v>
      </c>
      <c r="S323">
        <f t="shared" si="29"/>
        <v>0</v>
      </c>
      <c r="T323">
        <f t="shared" si="30"/>
        <v>37375</v>
      </c>
      <c r="U323" s="10">
        <f t="shared" si="31"/>
        <v>46514</v>
      </c>
      <c r="V323">
        <f t="shared" si="32"/>
        <v>0.2507558528428094</v>
      </c>
      <c r="W323" t="str">
        <f t="shared" si="33"/>
        <v>Southend West</v>
      </c>
      <c r="X323">
        <f t="shared" si="34"/>
        <v>20062</v>
      </c>
      <c r="Z323">
        <v>0</v>
      </c>
      <c r="AA323" s="6">
        <v>321</v>
      </c>
      <c r="AB323" s="7" t="s">
        <v>2462</v>
      </c>
      <c r="AC323" s="92">
        <v>22</v>
      </c>
      <c r="AD323" s="92" t="s">
        <v>1566</v>
      </c>
      <c r="AE323" s="93">
        <v>1</v>
      </c>
      <c r="AF323" s="93">
        <v>1</v>
      </c>
      <c r="AG323" s="94" t="s">
        <v>781</v>
      </c>
      <c r="AH323" s="95">
        <v>1952</v>
      </c>
      <c r="AI323" s="95" t="s">
        <v>782</v>
      </c>
      <c r="AJ323" s="95" t="s">
        <v>346</v>
      </c>
      <c r="AK323" s="95" t="s">
        <v>783</v>
      </c>
      <c r="AL323" s="95"/>
      <c r="AM323" s="95" t="s">
        <v>784</v>
      </c>
      <c r="AN323" s="95">
        <v>1983</v>
      </c>
    </row>
    <row r="324" spans="1:40" ht="12.75">
      <c r="A324" s="6">
        <v>322</v>
      </c>
      <c r="B324" s="7" t="s">
        <v>2463</v>
      </c>
      <c r="C324">
        <v>43</v>
      </c>
      <c r="D324" s="6">
        <v>322</v>
      </c>
      <c r="E324" s="7" t="s">
        <v>2463</v>
      </c>
      <c r="F324" s="10">
        <v>12640</v>
      </c>
      <c r="G324" s="10">
        <v>29896</v>
      </c>
      <c r="H324" s="10">
        <v>3843</v>
      </c>
      <c r="I324" s="10">
        <v>0</v>
      </c>
      <c r="J324" s="10">
        <v>833</v>
      </c>
      <c r="K324" s="10">
        <v>71600</v>
      </c>
      <c r="L324" s="11">
        <v>11124</v>
      </c>
      <c r="M324" s="11">
        <v>21121</v>
      </c>
      <c r="N324" s="11">
        <v>3846</v>
      </c>
      <c r="O324" s="12">
        <v>0</v>
      </c>
      <c r="P324" s="12">
        <v>1271</v>
      </c>
      <c r="Q324" s="11">
        <v>76524</v>
      </c>
      <c r="R324">
        <f aca="true" t="shared" si="35" ref="R324:R387">IF(MATCH(MAX(L324:P324),L324:P324,0)=2,1,0)</f>
        <v>1</v>
      </c>
      <c r="S324">
        <f aca="true" t="shared" si="36" ref="S324:S387">IF(MATCH(MAX(F324:J324),F324:J324,0)=2,1,0)</f>
        <v>1</v>
      </c>
      <c r="T324">
        <f aca="true" t="shared" si="37" ref="T324:T387">SUM(L324:P324)</f>
        <v>37362</v>
      </c>
      <c r="U324" s="10">
        <f aca="true" t="shared" si="38" ref="U324:U387">SUM(F324:J324)</f>
        <v>47212</v>
      </c>
      <c r="V324">
        <f aca="true" t="shared" si="39" ref="V324:V387">M324/T324</f>
        <v>0.5653069964134683</v>
      </c>
      <c r="W324" t="str">
        <f aca="true" t="shared" si="40" ref="W324:W387">B324</f>
        <v>Thurrock</v>
      </c>
      <c r="X324">
        <f aca="true" t="shared" si="41" ref="X324:X387">T324-MAX(L324:P324)</f>
        <v>16241</v>
      </c>
      <c r="Z324">
        <v>0</v>
      </c>
      <c r="AA324" s="6">
        <v>322</v>
      </c>
      <c r="AB324" s="7" t="s">
        <v>2463</v>
      </c>
      <c r="AC324" s="92">
        <v>22</v>
      </c>
      <c r="AD324" s="92" t="s">
        <v>1566</v>
      </c>
      <c r="AE324" s="93">
        <v>2</v>
      </c>
      <c r="AF324" s="93">
        <v>2</v>
      </c>
      <c r="AG324" s="94" t="s">
        <v>785</v>
      </c>
      <c r="AH324" s="95">
        <v>1949</v>
      </c>
      <c r="AI324" s="95" t="s">
        <v>786</v>
      </c>
      <c r="AJ324" s="95" t="s">
        <v>346</v>
      </c>
      <c r="AK324" s="95" t="s">
        <v>1581</v>
      </c>
      <c r="AL324" s="95"/>
      <c r="AM324" s="95" t="s">
        <v>787</v>
      </c>
      <c r="AN324" s="95">
        <v>1992</v>
      </c>
    </row>
    <row r="325" spans="1:40" ht="12.75">
      <c r="A325" s="6">
        <v>323</v>
      </c>
      <c r="B325" s="7" t="s">
        <v>2464</v>
      </c>
      <c r="C325">
        <v>42</v>
      </c>
      <c r="D325" s="6">
        <v>323</v>
      </c>
      <c r="E325" s="7" t="s">
        <v>2464</v>
      </c>
      <c r="F325" s="10">
        <v>23781</v>
      </c>
      <c r="G325" s="10">
        <v>15436</v>
      </c>
      <c r="H325" s="10">
        <v>17090</v>
      </c>
      <c r="I325" s="10">
        <v>0</v>
      </c>
      <c r="J325" s="10">
        <v>2270</v>
      </c>
      <c r="K325" s="10">
        <v>76086</v>
      </c>
      <c r="L325" s="11">
        <v>20446</v>
      </c>
      <c r="M325" s="11">
        <v>14185</v>
      </c>
      <c r="N325" s="11">
        <v>11197</v>
      </c>
      <c r="O325" s="12">
        <v>0</v>
      </c>
      <c r="P325" s="12">
        <v>2315</v>
      </c>
      <c r="Q325" s="11">
        <v>78291</v>
      </c>
      <c r="R325">
        <f t="shared" si="35"/>
        <v>0</v>
      </c>
      <c r="S325">
        <f t="shared" si="36"/>
        <v>0</v>
      </c>
      <c r="T325">
        <f t="shared" si="37"/>
        <v>48143</v>
      </c>
      <c r="U325" s="10">
        <f t="shared" si="38"/>
        <v>58577</v>
      </c>
      <c r="V325">
        <f t="shared" si="39"/>
        <v>0.2946430426022475</v>
      </c>
      <c r="W325" t="str">
        <f t="shared" si="40"/>
        <v>West Chelmsford</v>
      </c>
      <c r="X325">
        <f t="shared" si="41"/>
        <v>27697</v>
      </c>
      <c r="Z325">
        <v>0</v>
      </c>
      <c r="AA325" s="6">
        <v>323</v>
      </c>
      <c r="AB325" s="7" t="s">
        <v>2464</v>
      </c>
      <c r="AC325" s="92">
        <v>22</v>
      </c>
      <c r="AD325" s="92" t="s">
        <v>1566</v>
      </c>
      <c r="AE325" s="93">
        <v>1</v>
      </c>
      <c r="AF325" s="93">
        <v>1</v>
      </c>
      <c r="AG325" s="94" t="s">
        <v>788</v>
      </c>
      <c r="AH325" s="95">
        <v>1952</v>
      </c>
      <c r="AI325" s="95" t="s">
        <v>789</v>
      </c>
      <c r="AJ325" s="95" t="s">
        <v>346</v>
      </c>
      <c r="AK325" s="95" t="s">
        <v>790</v>
      </c>
      <c r="AL325" s="95"/>
      <c r="AM325" s="95" t="s">
        <v>791</v>
      </c>
      <c r="AN325" s="95">
        <v>1997</v>
      </c>
    </row>
    <row r="326" spans="1:40" ht="12.75">
      <c r="A326" s="6">
        <v>324</v>
      </c>
      <c r="B326" s="7" t="s">
        <v>2465</v>
      </c>
      <c r="C326">
        <v>45</v>
      </c>
      <c r="D326" s="6">
        <v>324</v>
      </c>
      <c r="E326" s="7" t="s">
        <v>2465</v>
      </c>
      <c r="F326" s="10">
        <v>18232</v>
      </c>
      <c r="G326" s="10">
        <v>5100</v>
      </c>
      <c r="H326" s="10">
        <v>24877</v>
      </c>
      <c r="I326" s="10">
        <v>0</v>
      </c>
      <c r="J326" s="10">
        <v>2094</v>
      </c>
      <c r="K326" s="10">
        <v>67950</v>
      </c>
      <c r="L326" s="11">
        <v>14715</v>
      </c>
      <c r="M326" s="11">
        <v>5041</v>
      </c>
      <c r="N326" s="11">
        <v>19970</v>
      </c>
      <c r="O326" s="12">
        <v>0</v>
      </c>
      <c r="P326" s="12">
        <v>2109</v>
      </c>
      <c r="Q326" s="11">
        <v>67563</v>
      </c>
      <c r="R326">
        <f t="shared" si="35"/>
        <v>0</v>
      </c>
      <c r="S326">
        <f t="shared" si="36"/>
        <v>0</v>
      </c>
      <c r="T326">
        <f t="shared" si="37"/>
        <v>41835</v>
      </c>
      <c r="U326" s="10">
        <f t="shared" si="38"/>
        <v>50303</v>
      </c>
      <c r="V326">
        <f t="shared" si="39"/>
        <v>0.12049719134695829</v>
      </c>
      <c r="W326" t="str">
        <f t="shared" si="40"/>
        <v>Cheltenham</v>
      </c>
      <c r="X326">
        <f t="shared" si="41"/>
        <v>21865</v>
      </c>
      <c r="Z326">
        <v>0</v>
      </c>
      <c r="AA326" s="6">
        <v>324</v>
      </c>
      <c r="AB326" s="7" t="s">
        <v>2465</v>
      </c>
      <c r="AC326" s="92">
        <v>23</v>
      </c>
      <c r="AD326" s="92" t="s">
        <v>1738</v>
      </c>
      <c r="AE326" s="93">
        <v>3</v>
      </c>
      <c r="AF326" s="93">
        <v>3</v>
      </c>
      <c r="AG326" s="94" t="s">
        <v>792</v>
      </c>
      <c r="AH326" s="95">
        <v>1948</v>
      </c>
      <c r="AI326" s="95" t="s">
        <v>793</v>
      </c>
      <c r="AJ326" s="95" t="s">
        <v>346</v>
      </c>
      <c r="AK326" s="95" t="s">
        <v>386</v>
      </c>
      <c r="AL326" s="95" t="s">
        <v>387</v>
      </c>
      <c r="AM326" s="95" t="s">
        <v>794</v>
      </c>
      <c r="AN326" s="95">
        <v>1992</v>
      </c>
    </row>
    <row r="327" spans="1:40" ht="12.75">
      <c r="A327" s="6">
        <v>325</v>
      </c>
      <c r="B327" s="7" t="s">
        <v>2466</v>
      </c>
      <c r="C327">
        <v>45</v>
      </c>
      <c r="D327" s="6">
        <v>325</v>
      </c>
      <c r="E327" s="7" t="s">
        <v>2466</v>
      </c>
      <c r="F327" s="10">
        <v>23698</v>
      </c>
      <c r="G327" s="10">
        <v>11608</v>
      </c>
      <c r="H327" s="10">
        <v>11733</v>
      </c>
      <c r="I327" s="10">
        <v>0</v>
      </c>
      <c r="J327" s="10">
        <v>4082</v>
      </c>
      <c r="K327" s="10">
        <v>67333</v>
      </c>
      <c r="L327" s="11">
        <v>23133</v>
      </c>
      <c r="M327" s="11">
        <v>10383</v>
      </c>
      <c r="N327" s="11">
        <v>11150</v>
      </c>
      <c r="O327" s="12">
        <v>0</v>
      </c>
      <c r="P327" s="12">
        <v>1315</v>
      </c>
      <c r="Q327" s="11">
        <v>68154</v>
      </c>
      <c r="R327">
        <f t="shared" si="35"/>
        <v>0</v>
      </c>
      <c r="S327">
        <f t="shared" si="36"/>
        <v>0</v>
      </c>
      <c r="T327">
        <f t="shared" si="37"/>
        <v>45981</v>
      </c>
      <c r="U327" s="10">
        <f t="shared" si="38"/>
        <v>51121</v>
      </c>
      <c r="V327">
        <f t="shared" si="39"/>
        <v>0.22581066092516475</v>
      </c>
      <c r="W327" t="str">
        <f t="shared" si="40"/>
        <v>Cotswold</v>
      </c>
      <c r="X327">
        <f t="shared" si="41"/>
        <v>22848</v>
      </c>
      <c r="Z327">
        <v>0</v>
      </c>
      <c r="AA327" s="6">
        <v>325</v>
      </c>
      <c r="AB327" s="7" t="s">
        <v>2466</v>
      </c>
      <c r="AC327" s="92">
        <v>23</v>
      </c>
      <c r="AD327" s="92" t="s">
        <v>1738</v>
      </c>
      <c r="AE327" s="93">
        <v>1</v>
      </c>
      <c r="AF327" s="93">
        <v>1</v>
      </c>
      <c r="AG327" s="94" t="s">
        <v>795</v>
      </c>
      <c r="AH327" s="95">
        <v>1953</v>
      </c>
      <c r="AI327" s="95" t="s">
        <v>1598</v>
      </c>
      <c r="AJ327" s="95" t="s">
        <v>421</v>
      </c>
      <c r="AK327" s="95" t="s">
        <v>796</v>
      </c>
      <c r="AL327" s="95"/>
      <c r="AM327" s="95" t="s">
        <v>797</v>
      </c>
      <c r="AN327" s="95">
        <v>1997</v>
      </c>
    </row>
    <row r="328" spans="1:40" ht="12.75">
      <c r="A328" s="6">
        <v>326</v>
      </c>
      <c r="B328" s="7" t="s">
        <v>2467</v>
      </c>
      <c r="C328">
        <v>45</v>
      </c>
      <c r="D328" s="6">
        <v>326</v>
      </c>
      <c r="E328" s="7" t="s">
        <v>2467</v>
      </c>
      <c r="F328" s="10">
        <v>17860</v>
      </c>
      <c r="G328" s="10">
        <v>24203</v>
      </c>
      <c r="H328" s="10">
        <v>6165</v>
      </c>
      <c r="I328" s="10">
        <v>0</v>
      </c>
      <c r="J328" s="10">
        <v>1956</v>
      </c>
      <c r="K328" s="10">
        <v>63465</v>
      </c>
      <c r="L328" s="11">
        <v>17301</v>
      </c>
      <c r="M328" s="11">
        <v>19350</v>
      </c>
      <c r="N328" s="11">
        <v>5762</v>
      </c>
      <c r="O328" s="12">
        <v>0</v>
      </c>
      <c r="P328" s="12">
        <v>2194</v>
      </c>
      <c r="Q328" s="11">
        <v>66240</v>
      </c>
      <c r="R328">
        <f t="shared" si="35"/>
        <v>1</v>
      </c>
      <c r="S328">
        <f t="shared" si="36"/>
        <v>1</v>
      </c>
      <c r="T328">
        <f t="shared" si="37"/>
        <v>44607</v>
      </c>
      <c r="U328" s="10">
        <f t="shared" si="38"/>
        <v>50184</v>
      </c>
      <c r="V328">
        <f t="shared" si="39"/>
        <v>0.43378841885802677</v>
      </c>
      <c r="W328" t="str">
        <f t="shared" si="40"/>
        <v>Forest of Dean</v>
      </c>
      <c r="X328">
        <f t="shared" si="41"/>
        <v>25257</v>
      </c>
      <c r="Z328">
        <v>0</v>
      </c>
      <c r="AA328" s="6">
        <v>326</v>
      </c>
      <c r="AB328" s="7" t="s">
        <v>2467</v>
      </c>
      <c r="AC328" s="92">
        <v>23</v>
      </c>
      <c r="AD328" s="92" t="s">
        <v>1738</v>
      </c>
      <c r="AE328" s="93">
        <v>2</v>
      </c>
      <c r="AF328" s="93">
        <v>2</v>
      </c>
      <c r="AG328" s="94" t="s">
        <v>798</v>
      </c>
      <c r="AH328" s="95">
        <v>1952</v>
      </c>
      <c r="AI328" s="95" t="s">
        <v>799</v>
      </c>
      <c r="AJ328" s="95" t="s">
        <v>346</v>
      </c>
      <c r="AK328" s="95" t="s">
        <v>2970</v>
      </c>
      <c r="AL328" s="95"/>
      <c r="AM328" s="95" t="s">
        <v>800</v>
      </c>
      <c r="AN328" s="95">
        <v>1997</v>
      </c>
    </row>
    <row r="329" spans="1:40" ht="12.75">
      <c r="A329" s="6">
        <v>327</v>
      </c>
      <c r="B329" s="7" t="s">
        <v>2468</v>
      </c>
      <c r="C329">
        <v>45</v>
      </c>
      <c r="D329" s="6">
        <v>327</v>
      </c>
      <c r="E329" s="7" t="s">
        <v>2468</v>
      </c>
      <c r="F329" s="10">
        <v>20684</v>
      </c>
      <c r="G329" s="10">
        <v>28943</v>
      </c>
      <c r="H329" s="10">
        <v>6069</v>
      </c>
      <c r="I329" s="10">
        <v>0</v>
      </c>
      <c r="J329" s="10">
        <v>2218</v>
      </c>
      <c r="K329" s="10">
        <v>78682</v>
      </c>
      <c r="L329" s="11">
        <v>18187</v>
      </c>
      <c r="M329" s="11">
        <v>22067</v>
      </c>
      <c r="N329" s="11">
        <v>6875</v>
      </c>
      <c r="O329" s="12">
        <v>0</v>
      </c>
      <c r="P329" s="12">
        <v>1094</v>
      </c>
      <c r="Q329" s="11">
        <v>81144</v>
      </c>
      <c r="R329">
        <f t="shared" si="35"/>
        <v>1</v>
      </c>
      <c r="S329">
        <f t="shared" si="36"/>
        <v>1</v>
      </c>
      <c r="T329">
        <f t="shared" si="37"/>
        <v>48223</v>
      </c>
      <c r="U329" s="10">
        <f t="shared" si="38"/>
        <v>57914</v>
      </c>
      <c r="V329">
        <f t="shared" si="39"/>
        <v>0.4576032183812703</v>
      </c>
      <c r="W329" t="str">
        <f t="shared" si="40"/>
        <v>Gloucester</v>
      </c>
      <c r="X329">
        <f t="shared" si="41"/>
        <v>26156</v>
      </c>
      <c r="Z329">
        <v>1</v>
      </c>
      <c r="AA329" s="6">
        <v>327</v>
      </c>
      <c r="AB329" s="7" t="s">
        <v>2468</v>
      </c>
      <c r="AC329" s="92">
        <v>23</v>
      </c>
      <c r="AD329" s="92" t="s">
        <v>1738</v>
      </c>
      <c r="AE329" s="93">
        <v>2</v>
      </c>
      <c r="AF329" s="93">
        <v>2</v>
      </c>
      <c r="AG329" s="94" t="s">
        <v>801</v>
      </c>
      <c r="AH329" s="95"/>
      <c r="AI329" s="95" t="s">
        <v>802</v>
      </c>
      <c r="AJ329" s="95" t="s">
        <v>362</v>
      </c>
      <c r="AK329" s="95" t="s">
        <v>32</v>
      </c>
      <c r="AL329" s="95"/>
      <c r="AM329" s="95" t="s">
        <v>803</v>
      </c>
      <c r="AN329" s="95">
        <v>2001</v>
      </c>
    </row>
    <row r="330" spans="1:40" ht="12.75">
      <c r="A330" s="6">
        <v>328</v>
      </c>
      <c r="B330" s="7" t="s">
        <v>2469</v>
      </c>
      <c r="C330">
        <v>29</v>
      </c>
      <c r="D330" s="6">
        <v>328</v>
      </c>
      <c r="E330" s="7" t="s">
        <v>2469</v>
      </c>
      <c r="F330" s="10">
        <v>24363</v>
      </c>
      <c r="G330" s="10">
        <v>9767</v>
      </c>
      <c r="H330" s="10">
        <v>26500</v>
      </c>
      <c r="I330" s="10">
        <v>0</v>
      </c>
      <c r="J330" s="10">
        <v>1900</v>
      </c>
      <c r="K330" s="10">
        <v>78943</v>
      </c>
      <c r="L330" s="11">
        <v>19340</v>
      </c>
      <c r="M330" s="11">
        <v>6450</v>
      </c>
      <c r="N330" s="11">
        <v>29217</v>
      </c>
      <c r="O330" s="12">
        <v>0</v>
      </c>
      <c r="P330" s="12">
        <v>751</v>
      </c>
      <c r="Q330" s="11">
        <v>78841</v>
      </c>
      <c r="R330">
        <f t="shared" si="35"/>
        <v>0</v>
      </c>
      <c r="S330">
        <f t="shared" si="36"/>
        <v>0</v>
      </c>
      <c r="T330">
        <f t="shared" si="37"/>
        <v>55758</v>
      </c>
      <c r="U330" s="10">
        <f t="shared" si="38"/>
        <v>62530</v>
      </c>
      <c r="V330">
        <f t="shared" si="39"/>
        <v>0.115678467663833</v>
      </c>
      <c r="W330" t="str">
        <f t="shared" si="40"/>
        <v>Northavon</v>
      </c>
      <c r="X330">
        <f t="shared" si="41"/>
        <v>26541</v>
      </c>
      <c r="Z330">
        <v>1</v>
      </c>
      <c r="AA330" s="6">
        <v>328</v>
      </c>
      <c r="AB330" s="7" t="s">
        <v>2469</v>
      </c>
      <c r="AC330" s="92">
        <v>23</v>
      </c>
      <c r="AD330" s="92" t="s">
        <v>1738</v>
      </c>
      <c r="AE330" s="93">
        <v>3</v>
      </c>
      <c r="AF330" s="93">
        <v>3</v>
      </c>
      <c r="AG330" s="94" t="s">
        <v>804</v>
      </c>
      <c r="AH330" s="95">
        <v>1965</v>
      </c>
      <c r="AI330" s="95" t="s">
        <v>805</v>
      </c>
      <c r="AJ330" s="95" t="s">
        <v>362</v>
      </c>
      <c r="AK330" s="95" t="s">
        <v>1672</v>
      </c>
      <c r="AL330" s="95"/>
      <c r="AM330" s="95" t="s">
        <v>1673</v>
      </c>
      <c r="AN330" s="95">
        <v>1997</v>
      </c>
    </row>
    <row r="331" spans="1:40" ht="12.75">
      <c r="A331" s="6">
        <v>329</v>
      </c>
      <c r="B331" s="7" t="s">
        <v>2470</v>
      </c>
      <c r="C331">
        <v>45</v>
      </c>
      <c r="D331" s="6">
        <v>329</v>
      </c>
      <c r="E331" s="7" t="s">
        <v>2470</v>
      </c>
      <c r="F331" s="10">
        <v>23260</v>
      </c>
      <c r="G331" s="10">
        <v>26170</v>
      </c>
      <c r="H331" s="10">
        <v>9502</v>
      </c>
      <c r="I331" s="10">
        <v>0</v>
      </c>
      <c r="J331" s="10">
        <v>3415</v>
      </c>
      <c r="K331" s="10">
        <v>77494</v>
      </c>
      <c r="L331" s="11">
        <v>20646</v>
      </c>
      <c r="M331" s="11">
        <v>25685</v>
      </c>
      <c r="N331" s="11">
        <v>6036</v>
      </c>
      <c r="O331" s="12">
        <v>0</v>
      </c>
      <c r="P331" s="12">
        <v>2808</v>
      </c>
      <c r="Q331" s="11">
        <v>78878</v>
      </c>
      <c r="R331">
        <f t="shared" si="35"/>
        <v>1</v>
      </c>
      <c r="S331">
        <f t="shared" si="36"/>
        <v>1</v>
      </c>
      <c r="T331">
        <f t="shared" si="37"/>
        <v>55175</v>
      </c>
      <c r="U331" s="10">
        <f t="shared" si="38"/>
        <v>62347</v>
      </c>
      <c r="V331">
        <f t="shared" si="39"/>
        <v>0.4655188038060716</v>
      </c>
      <c r="W331" t="str">
        <f t="shared" si="40"/>
        <v>Stroud</v>
      </c>
      <c r="X331">
        <f t="shared" si="41"/>
        <v>29490</v>
      </c>
      <c r="Z331">
        <v>0</v>
      </c>
      <c r="AA331" s="6">
        <v>329</v>
      </c>
      <c r="AB331" s="7" t="s">
        <v>2470</v>
      </c>
      <c r="AC331" s="92">
        <v>23</v>
      </c>
      <c r="AD331" s="92" t="s">
        <v>1738</v>
      </c>
      <c r="AE331" s="93">
        <v>2</v>
      </c>
      <c r="AF331" s="93">
        <v>2</v>
      </c>
      <c r="AG331" s="94" t="s">
        <v>1674</v>
      </c>
      <c r="AH331" s="95">
        <v>1952</v>
      </c>
      <c r="AI331" s="95" t="s">
        <v>1675</v>
      </c>
      <c r="AJ331" s="95" t="s">
        <v>346</v>
      </c>
      <c r="AK331" s="95" t="s">
        <v>1676</v>
      </c>
      <c r="AL331" s="95"/>
      <c r="AM331" s="95" t="s">
        <v>1677</v>
      </c>
      <c r="AN331" s="95">
        <v>1997</v>
      </c>
    </row>
    <row r="332" spans="1:40" ht="12.75">
      <c r="A332" s="6">
        <v>330</v>
      </c>
      <c r="B332" s="7" t="s">
        <v>2471</v>
      </c>
      <c r="C332">
        <v>45</v>
      </c>
      <c r="D332" s="6">
        <v>330</v>
      </c>
      <c r="E332" s="7" t="s">
        <v>2471</v>
      </c>
      <c r="F332" s="10">
        <v>23859</v>
      </c>
      <c r="G332" s="10">
        <v>13665</v>
      </c>
      <c r="H332" s="10">
        <v>14625</v>
      </c>
      <c r="I332" s="10">
        <v>0</v>
      </c>
      <c r="J332" s="10">
        <v>0</v>
      </c>
      <c r="K332" s="10">
        <v>68208</v>
      </c>
      <c r="L332" s="11">
        <v>20830</v>
      </c>
      <c r="M332" s="11">
        <v>12167</v>
      </c>
      <c r="N332" s="11">
        <v>11863</v>
      </c>
      <c r="O332" s="12">
        <v>0</v>
      </c>
      <c r="P332" s="12">
        <v>335</v>
      </c>
      <c r="Q332" s="11">
        <v>70276</v>
      </c>
      <c r="R332">
        <f t="shared" si="35"/>
        <v>0</v>
      </c>
      <c r="S332">
        <f t="shared" si="36"/>
        <v>0</v>
      </c>
      <c r="T332">
        <f t="shared" si="37"/>
        <v>45195</v>
      </c>
      <c r="U332" s="10">
        <f t="shared" si="38"/>
        <v>52149</v>
      </c>
      <c r="V332">
        <f t="shared" si="39"/>
        <v>0.2692111959287532</v>
      </c>
      <c r="W332" t="str">
        <f t="shared" si="40"/>
        <v>Tewkesbury</v>
      </c>
      <c r="X332">
        <f t="shared" si="41"/>
        <v>24365</v>
      </c>
      <c r="Z332">
        <v>0</v>
      </c>
      <c r="AA332" s="6">
        <v>330</v>
      </c>
      <c r="AB332" s="7" t="s">
        <v>2471</v>
      </c>
      <c r="AC332" s="92">
        <v>23</v>
      </c>
      <c r="AD332" s="92" t="s">
        <v>1738</v>
      </c>
      <c r="AE332" s="93">
        <v>1</v>
      </c>
      <c r="AF332" s="93">
        <v>1</v>
      </c>
      <c r="AG332" s="94" t="s">
        <v>1678</v>
      </c>
      <c r="AH332" s="95">
        <v>1958</v>
      </c>
      <c r="AI332" s="95" t="s">
        <v>1679</v>
      </c>
      <c r="AJ332" s="95" t="s">
        <v>346</v>
      </c>
      <c r="AK332" s="95" t="s">
        <v>1581</v>
      </c>
      <c r="AL332" s="95"/>
      <c r="AM332" s="95" t="s">
        <v>1680</v>
      </c>
      <c r="AN332" s="95">
        <v>1997</v>
      </c>
    </row>
    <row r="333" spans="1:40" ht="12.75">
      <c r="A333" s="6">
        <v>331</v>
      </c>
      <c r="B333" s="7" t="s">
        <v>2472</v>
      </c>
      <c r="C333">
        <v>71</v>
      </c>
      <c r="D333" s="6">
        <v>331</v>
      </c>
      <c r="E333" s="7" t="s">
        <v>2472</v>
      </c>
      <c r="F333" s="10">
        <v>19318</v>
      </c>
      <c r="G333" s="10">
        <v>24117</v>
      </c>
      <c r="H333" s="10">
        <v>9205</v>
      </c>
      <c r="I333" s="10">
        <v>0</v>
      </c>
      <c r="J333" s="10">
        <v>2082</v>
      </c>
      <c r="K333" s="10">
        <v>69032</v>
      </c>
      <c r="L333" s="11">
        <v>17593</v>
      </c>
      <c r="M333" s="11">
        <v>22706</v>
      </c>
      <c r="N333" s="11">
        <v>7135</v>
      </c>
      <c r="O333" s="12">
        <v>0</v>
      </c>
      <c r="P333" s="12">
        <v>1613</v>
      </c>
      <c r="Q333" s="11">
        <v>70728</v>
      </c>
      <c r="R333">
        <f t="shared" si="35"/>
        <v>1</v>
      </c>
      <c r="S333">
        <f t="shared" si="36"/>
        <v>1</v>
      </c>
      <c r="T333">
        <f t="shared" si="37"/>
        <v>49047</v>
      </c>
      <c r="U333" s="10">
        <f t="shared" si="38"/>
        <v>54722</v>
      </c>
      <c r="V333">
        <f t="shared" si="39"/>
        <v>0.46294370705649684</v>
      </c>
      <c r="W333" t="str">
        <f t="shared" si="40"/>
        <v>Wansdyke</v>
      </c>
      <c r="X333">
        <f t="shared" si="41"/>
        <v>26341</v>
      </c>
      <c r="Z333">
        <v>1</v>
      </c>
      <c r="AA333" s="6">
        <v>331</v>
      </c>
      <c r="AB333" s="7" t="s">
        <v>2472</v>
      </c>
      <c r="AC333" s="92">
        <v>23</v>
      </c>
      <c r="AD333" s="92" t="s">
        <v>1738</v>
      </c>
      <c r="AE333" s="93">
        <v>2</v>
      </c>
      <c r="AF333" s="93">
        <v>2</v>
      </c>
      <c r="AG333" s="94" t="s">
        <v>1681</v>
      </c>
      <c r="AH333" s="95">
        <v>1960</v>
      </c>
      <c r="AI333" s="95" t="s">
        <v>1682</v>
      </c>
      <c r="AJ333" s="95" t="s">
        <v>362</v>
      </c>
      <c r="AK333" s="95" t="s">
        <v>2891</v>
      </c>
      <c r="AL333" s="95"/>
      <c r="AM333" s="95" t="s">
        <v>57</v>
      </c>
      <c r="AN333" s="95">
        <v>1996</v>
      </c>
    </row>
    <row r="334" spans="1:40" ht="12.75">
      <c r="A334" s="6">
        <v>332</v>
      </c>
      <c r="B334" s="7" t="s">
        <v>2473</v>
      </c>
      <c r="C334">
        <v>47</v>
      </c>
      <c r="D334" s="6">
        <v>332</v>
      </c>
      <c r="E334" s="7" t="s">
        <v>2473</v>
      </c>
      <c r="F334" s="10">
        <v>23119</v>
      </c>
      <c r="G334" s="10">
        <v>13057</v>
      </c>
      <c r="H334" s="10">
        <v>16498</v>
      </c>
      <c r="I334" s="10">
        <v>0</v>
      </c>
      <c r="J334" s="10">
        <v>1477</v>
      </c>
      <c r="K334" s="10">
        <v>76189</v>
      </c>
      <c r="L334" s="11">
        <v>19106</v>
      </c>
      <c r="M334" s="11">
        <v>11391</v>
      </c>
      <c r="N334" s="11">
        <v>12542</v>
      </c>
      <c r="O334" s="12">
        <v>0</v>
      </c>
      <c r="P334" s="12">
        <v>2276</v>
      </c>
      <c r="Q334" s="11">
        <v>78262</v>
      </c>
      <c r="R334">
        <f t="shared" si="35"/>
        <v>0</v>
      </c>
      <c r="S334">
        <f t="shared" si="36"/>
        <v>0</v>
      </c>
      <c r="T334">
        <f t="shared" si="37"/>
        <v>45315</v>
      </c>
      <c r="U334" s="10">
        <f t="shared" si="38"/>
        <v>54151</v>
      </c>
      <c r="V334">
        <f t="shared" si="39"/>
        <v>0.2513737173121483</v>
      </c>
      <c r="W334" t="str">
        <f t="shared" si="40"/>
        <v>Aldershot</v>
      </c>
      <c r="X334">
        <f t="shared" si="41"/>
        <v>26209</v>
      </c>
      <c r="Z334">
        <v>0</v>
      </c>
      <c r="AA334" s="6">
        <v>332</v>
      </c>
      <c r="AB334" s="7" t="s">
        <v>2473</v>
      </c>
      <c r="AC334" s="92">
        <v>24</v>
      </c>
      <c r="AD334" s="92" t="s">
        <v>1683</v>
      </c>
      <c r="AE334" s="93">
        <v>1</v>
      </c>
      <c r="AF334" s="93">
        <v>1</v>
      </c>
      <c r="AG334" s="94" t="s">
        <v>1684</v>
      </c>
      <c r="AH334" s="95">
        <v>1947</v>
      </c>
      <c r="AI334" s="95" t="s">
        <v>1685</v>
      </c>
      <c r="AJ334" s="95" t="s">
        <v>346</v>
      </c>
      <c r="AK334" s="95" t="s">
        <v>1686</v>
      </c>
      <c r="AL334" s="95" t="s">
        <v>1687</v>
      </c>
      <c r="AM334" s="95" t="s">
        <v>1624</v>
      </c>
      <c r="AN334" s="95">
        <v>1997</v>
      </c>
    </row>
    <row r="335" spans="1:40" ht="12.75">
      <c r="A335" s="6">
        <v>333</v>
      </c>
      <c r="B335" s="7" t="s">
        <v>2474</v>
      </c>
      <c r="C335">
        <v>62</v>
      </c>
      <c r="D335" s="6">
        <v>333</v>
      </c>
      <c r="E335" s="7" t="s">
        <v>2474</v>
      </c>
      <c r="F335" s="10">
        <v>24751</v>
      </c>
      <c r="G335" s="10">
        <v>22354</v>
      </c>
      <c r="H335" s="10">
        <v>9714</v>
      </c>
      <c r="I335" s="10">
        <v>0</v>
      </c>
      <c r="J335" s="10">
        <v>310</v>
      </c>
      <c r="K335" s="10">
        <v>77035</v>
      </c>
      <c r="L335" s="11">
        <v>20490</v>
      </c>
      <c r="M335" s="11">
        <v>19610</v>
      </c>
      <c r="N335" s="11">
        <v>6693</v>
      </c>
      <c r="O335" s="12">
        <v>0</v>
      </c>
      <c r="P335" s="12">
        <v>1202</v>
      </c>
      <c r="Q335" s="11">
        <v>79110</v>
      </c>
      <c r="R335">
        <f t="shared" si="35"/>
        <v>0</v>
      </c>
      <c r="S335">
        <f t="shared" si="36"/>
        <v>0</v>
      </c>
      <c r="T335">
        <f t="shared" si="37"/>
        <v>47995</v>
      </c>
      <c r="U335" s="10">
        <f t="shared" si="38"/>
        <v>57129</v>
      </c>
      <c r="V335">
        <f t="shared" si="39"/>
        <v>0.4085842275237004</v>
      </c>
      <c r="W335" t="str">
        <f t="shared" si="40"/>
        <v>Basingstoke</v>
      </c>
      <c r="X335">
        <f t="shared" si="41"/>
        <v>27505</v>
      </c>
      <c r="Z335">
        <v>0</v>
      </c>
      <c r="AA335" s="6">
        <v>333</v>
      </c>
      <c r="AB335" s="7" t="s">
        <v>2474</v>
      </c>
      <c r="AC335" s="92">
        <v>24</v>
      </c>
      <c r="AD335" s="92" t="s">
        <v>1683</v>
      </c>
      <c r="AE335" s="93">
        <v>1</v>
      </c>
      <c r="AF335" s="93">
        <v>1</v>
      </c>
      <c r="AG335" s="94" t="s">
        <v>1688</v>
      </c>
      <c r="AH335" s="95">
        <v>1943</v>
      </c>
      <c r="AI335" s="95" t="s">
        <v>1689</v>
      </c>
      <c r="AJ335" s="95" t="s">
        <v>387</v>
      </c>
      <c r="AK335" s="95" t="s">
        <v>1690</v>
      </c>
      <c r="AL335" s="95" t="s">
        <v>1691</v>
      </c>
      <c r="AM335" s="95" t="s">
        <v>1692</v>
      </c>
      <c r="AN335" s="95">
        <v>1983</v>
      </c>
    </row>
    <row r="336" spans="1:40" ht="12.75">
      <c r="A336" s="6">
        <v>334</v>
      </c>
      <c r="B336" s="7" t="s">
        <v>2475</v>
      </c>
      <c r="C336">
        <v>47</v>
      </c>
      <c r="D336" s="6">
        <v>334</v>
      </c>
      <c r="E336" s="7" t="s">
        <v>2475</v>
      </c>
      <c r="F336" s="10">
        <v>27927</v>
      </c>
      <c r="G336" s="10">
        <v>9945</v>
      </c>
      <c r="H336" s="10">
        <v>16337</v>
      </c>
      <c r="I336" s="10">
        <v>0</v>
      </c>
      <c r="J336" s="10">
        <v>3919</v>
      </c>
      <c r="K336" s="10">
        <v>76604</v>
      </c>
      <c r="L336" s="11">
        <v>23950</v>
      </c>
      <c r="M336" s="11">
        <v>9866</v>
      </c>
      <c r="N336" s="11">
        <v>15060</v>
      </c>
      <c r="O336" s="12">
        <v>0</v>
      </c>
      <c r="P336" s="12">
        <v>1413</v>
      </c>
      <c r="Q336" s="11">
        <v>78802</v>
      </c>
      <c r="R336">
        <f t="shared" si="35"/>
        <v>0</v>
      </c>
      <c r="S336">
        <f t="shared" si="36"/>
        <v>0</v>
      </c>
      <c r="T336">
        <f t="shared" si="37"/>
        <v>50289</v>
      </c>
      <c r="U336" s="10">
        <f t="shared" si="38"/>
        <v>58128</v>
      </c>
      <c r="V336">
        <f t="shared" si="39"/>
        <v>0.1961860446618545</v>
      </c>
      <c r="W336" t="str">
        <f t="shared" si="40"/>
        <v>East Hampshire </v>
      </c>
      <c r="X336">
        <f t="shared" si="41"/>
        <v>26339</v>
      </c>
      <c r="Z336">
        <v>0</v>
      </c>
      <c r="AA336" s="6">
        <v>334</v>
      </c>
      <c r="AB336" s="7" t="s">
        <v>2475</v>
      </c>
      <c r="AC336" s="92">
        <v>24</v>
      </c>
      <c r="AD336" s="92" t="s">
        <v>1683</v>
      </c>
      <c r="AE336" s="93">
        <v>1</v>
      </c>
      <c r="AF336" s="93">
        <v>1</v>
      </c>
      <c r="AG336" s="94" t="s">
        <v>1693</v>
      </c>
      <c r="AH336" s="95">
        <v>1934</v>
      </c>
      <c r="AI336" s="95" t="s">
        <v>1319</v>
      </c>
      <c r="AJ336" s="95" t="s">
        <v>346</v>
      </c>
      <c r="AK336" s="95" t="s">
        <v>1320</v>
      </c>
      <c r="AL336" s="95"/>
      <c r="AM336" s="95"/>
      <c r="AN336" s="95">
        <v>1997</v>
      </c>
    </row>
    <row r="337" spans="1:40" ht="12.75">
      <c r="A337" s="6">
        <v>335</v>
      </c>
      <c r="B337" s="7" t="s">
        <v>2476</v>
      </c>
      <c r="C337">
        <v>48</v>
      </c>
      <c r="D337" s="6">
        <v>335</v>
      </c>
      <c r="E337" s="7" t="s">
        <v>2476</v>
      </c>
      <c r="F337" s="10">
        <v>18699</v>
      </c>
      <c r="G337" s="10">
        <v>14883</v>
      </c>
      <c r="H337" s="10">
        <v>19453</v>
      </c>
      <c r="I337" s="10">
        <v>0</v>
      </c>
      <c r="J337" s="10">
        <v>2459</v>
      </c>
      <c r="K337" s="10">
        <v>72155</v>
      </c>
      <c r="L337" s="11">
        <v>16302</v>
      </c>
      <c r="M337" s="11">
        <v>10426</v>
      </c>
      <c r="N337" s="11">
        <v>19360</v>
      </c>
      <c r="O337" s="12">
        <v>0</v>
      </c>
      <c r="P337" s="12">
        <v>1485</v>
      </c>
      <c r="Q337" s="11">
        <v>74603</v>
      </c>
      <c r="R337">
        <f t="shared" si="35"/>
        <v>0</v>
      </c>
      <c r="S337">
        <f t="shared" si="36"/>
        <v>0</v>
      </c>
      <c r="T337">
        <f t="shared" si="37"/>
        <v>47573</v>
      </c>
      <c r="U337" s="10">
        <f t="shared" si="38"/>
        <v>55494</v>
      </c>
      <c r="V337">
        <f t="shared" si="39"/>
        <v>0.2191579257141656</v>
      </c>
      <c r="W337" t="str">
        <f t="shared" si="40"/>
        <v>Eastleigh</v>
      </c>
      <c r="X337">
        <f t="shared" si="41"/>
        <v>28213</v>
      </c>
      <c r="Z337">
        <v>1</v>
      </c>
      <c r="AA337" s="6">
        <v>335</v>
      </c>
      <c r="AB337" s="7" t="s">
        <v>2476</v>
      </c>
      <c r="AC337" s="92">
        <v>24</v>
      </c>
      <c r="AD337" s="92" t="s">
        <v>1683</v>
      </c>
      <c r="AE337" s="93">
        <v>3</v>
      </c>
      <c r="AF337" s="93">
        <v>3</v>
      </c>
      <c r="AG337" s="94" t="s">
        <v>1321</v>
      </c>
      <c r="AH337" s="95">
        <v>1942</v>
      </c>
      <c r="AI337" s="95" t="s">
        <v>1322</v>
      </c>
      <c r="AJ337" s="95" t="s">
        <v>362</v>
      </c>
      <c r="AK337" s="95" t="s">
        <v>1323</v>
      </c>
      <c r="AL337" s="95"/>
      <c r="AM337" s="95" t="s">
        <v>1324</v>
      </c>
      <c r="AN337" s="95">
        <v>1994</v>
      </c>
    </row>
    <row r="338" spans="1:40" ht="12.75">
      <c r="A338" s="6">
        <v>336</v>
      </c>
      <c r="B338" s="7" t="s">
        <v>2477</v>
      </c>
      <c r="C338">
        <v>48</v>
      </c>
      <c r="D338" s="6">
        <v>336</v>
      </c>
      <c r="E338" s="7" t="s">
        <v>2477</v>
      </c>
      <c r="F338" s="10">
        <v>24436</v>
      </c>
      <c r="G338" s="10">
        <v>14078</v>
      </c>
      <c r="H338" s="10">
        <v>10234</v>
      </c>
      <c r="I338" s="10">
        <v>0</v>
      </c>
      <c r="J338" s="10">
        <v>3429</v>
      </c>
      <c r="K338" s="10">
        <v>68787</v>
      </c>
      <c r="L338" s="11">
        <v>21389</v>
      </c>
      <c r="M338" s="11">
        <v>14380</v>
      </c>
      <c r="N338" s="11">
        <v>8503</v>
      </c>
      <c r="O338" s="12">
        <v>0</v>
      </c>
      <c r="P338" s="12">
        <v>1175</v>
      </c>
      <c r="Q338" s="11">
        <v>72715</v>
      </c>
      <c r="R338">
        <f t="shared" si="35"/>
        <v>0</v>
      </c>
      <c r="S338">
        <f t="shared" si="36"/>
        <v>0</v>
      </c>
      <c r="T338">
        <f t="shared" si="37"/>
        <v>45447</v>
      </c>
      <c r="U338" s="10">
        <f t="shared" si="38"/>
        <v>52177</v>
      </c>
      <c r="V338">
        <f t="shared" si="39"/>
        <v>0.31641252447906354</v>
      </c>
      <c r="W338" t="str">
        <f t="shared" si="40"/>
        <v>Fareham</v>
      </c>
      <c r="X338">
        <f t="shared" si="41"/>
        <v>24058</v>
      </c>
      <c r="Z338">
        <v>0</v>
      </c>
      <c r="AA338" s="6">
        <v>336</v>
      </c>
      <c r="AB338" s="7" t="s">
        <v>2477</v>
      </c>
      <c r="AC338" s="92">
        <v>24</v>
      </c>
      <c r="AD338" s="92" t="s">
        <v>1683</v>
      </c>
      <c r="AE338" s="93">
        <v>1</v>
      </c>
      <c r="AF338" s="93">
        <v>1</v>
      </c>
      <c r="AG338" s="94" t="s">
        <v>1325</v>
      </c>
      <c r="AH338" s="95" t="s">
        <v>411</v>
      </c>
      <c r="AI338" s="95"/>
      <c r="AJ338" s="95" t="s">
        <v>387</v>
      </c>
      <c r="AK338" s="95" t="s">
        <v>347</v>
      </c>
      <c r="AL338" s="95" t="s">
        <v>348</v>
      </c>
      <c r="AM338" s="95" t="s">
        <v>1326</v>
      </c>
      <c r="AN338" s="95">
        <v>2001</v>
      </c>
    </row>
    <row r="339" spans="1:40" ht="12.75">
      <c r="A339" s="6">
        <v>337</v>
      </c>
      <c r="B339" s="7" t="s">
        <v>2478</v>
      </c>
      <c r="C339">
        <v>48</v>
      </c>
      <c r="D339" s="6">
        <v>337</v>
      </c>
      <c r="E339" s="7" t="s">
        <v>2478</v>
      </c>
      <c r="F339" s="10">
        <v>21085</v>
      </c>
      <c r="G339" s="10">
        <v>14827</v>
      </c>
      <c r="H339" s="10">
        <v>9479</v>
      </c>
      <c r="I339" s="10">
        <v>0</v>
      </c>
      <c r="J339" s="10">
        <v>2964</v>
      </c>
      <c r="K339" s="10">
        <v>68830</v>
      </c>
      <c r="L339" s="11">
        <v>17364</v>
      </c>
      <c r="M339" s="11">
        <v>14743</v>
      </c>
      <c r="N339" s="11">
        <v>6011</v>
      </c>
      <c r="O339" s="12">
        <v>0</v>
      </c>
      <c r="P339" s="12">
        <v>1671</v>
      </c>
      <c r="Q339" s="11">
        <v>69626</v>
      </c>
      <c r="R339">
        <f t="shared" si="35"/>
        <v>0</v>
      </c>
      <c r="S339">
        <f t="shared" si="36"/>
        <v>0</v>
      </c>
      <c r="T339">
        <f t="shared" si="37"/>
        <v>39789</v>
      </c>
      <c r="U339" s="10">
        <f t="shared" si="38"/>
        <v>48355</v>
      </c>
      <c r="V339">
        <f t="shared" si="39"/>
        <v>0.3705295433411244</v>
      </c>
      <c r="W339" t="str">
        <f t="shared" si="40"/>
        <v>Gosport</v>
      </c>
      <c r="X339">
        <f t="shared" si="41"/>
        <v>22425</v>
      </c>
      <c r="Z339">
        <v>0</v>
      </c>
      <c r="AA339" s="6">
        <v>337</v>
      </c>
      <c r="AB339" s="7" t="s">
        <v>2478</v>
      </c>
      <c r="AC339" s="92">
        <v>24</v>
      </c>
      <c r="AD339" s="92" t="s">
        <v>1683</v>
      </c>
      <c r="AE339" s="93">
        <v>1</v>
      </c>
      <c r="AF339" s="93">
        <v>1</v>
      </c>
      <c r="AG339" s="94" t="s">
        <v>1327</v>
      </c>
      <c r="AH339" s="95">
        <v>1938</v>
      </c>
      <c r="AI339" s="95" t="s">
        <v>1328</v>
      </c>
      <c r="AJ339" s="95" t="s">
        <v>346</v>
      </c>
      <c r="AK339" s="95" t="s">
        <v>1329</v>
      </c>
      <c r="AL339" s="95"/>
      <c r="AM339" s="95" t="s">
        <v>396</v>
      </c>
      <c r="AN339" s="95">
        <v>1974</v>
      </c>
    </row>
    <row r="340" spans="1:40" ht="12.75">
      <c r="A340" s="6">
        <v>338</v>
      </c>
      <c r="B340" s="7" t="s">
        <v>2479</v>
      </c>
      <c r="C340">
        <v>48</v>
      </c>
      <c r="D340" s="6">
        <v>338</v>
      </c>
      <c r="E340" s="7" t="s">
        <v>2479</v>
      </c>
      <c r="F340" s="10">
        <v>19204</v>
      </c>
      <c r="G340" s="10">
        <v>15475</v>
      </c>
      <c r="H340" s="10">
        <v>10806</v>
      </c>
      <c r="I340" s="10">
        <v>0</v>
      </c>
      <c r="J340" s="10">
        <v>2837</v>
      </c>
      <c r="K340" s="10">
        <v>68420</v>
      </c>
      <c r="L340" s="11">
        <v>17769</v>
      </c>
      <c r="M340" s="11">
        <v>13562</v>
      </c>
      <c r="N340" s="11">
        <v>7508</v>
      </c>
      <c r="O340" s="12">
        <v>0</v>
      </c>
      <c r="P340" s="12">
        <v>1598</v>
      </c>
      <c r="Q340" s="11">
        <v>70246</v>
      </c>
      <c r="R340">
        <f t="shared" si="35"/>
        <v>0</v>
      </c>
      <c r="S340">
        <f t="shared" si="36"/>
        <v>0</v>
      </c>
      <c r="T340">
        <f t="shared" si="37"/>
        <v>40437</v>
      </c>
      <c r="U340" s="10">
        <f t="shared" si="38"/>
        <v>48322</v>
      </c>
      <c r="V340">
        <f t="shared" si="39"/>
        <v>0.3353859089447783</v>
      </c>
      <c r="W340" t="str">
        <f t="shared" si="40"/>
        <v>Havant</v>
      </c>
      <c r="X340">
        <f t="shared" si="41"/>
        <v>22668</v>
      </c>
      <c r="Z340">
        <v>0</v>
      </c>
      <c r="AA340" s="6">
        <v>338</v>
      </c>
      <c r="AB340" s="7" t="s">
        <v>2479</v>
      </c>
      <c r="AC340" s="92">
        <v>24</v>
      </c>
      <c r="AD340" s="92" t="s">
        <v>1683</v>
      </c>
      <c r="AE340" s="93">
        <v>1</v>
      </c>
      <c r="AF340" s="93">
        <v>1</v>
      </c>
      <c r="AG340" s="94" t="s">
        <v>1330</v>
      </c>
      <c r="AH340" s="95">
        <v>1956</v>
      </c>
      <c r="AI340" s="95" t="s">
        <v>1331</v>
      </c>
      <c r="AJ340" s="95" t="s">
        <v>346</v>
      </c>
      <c r="AK340" s="95" t="s">
        <v>1332</v>
      </c>
      <c r="AL340" s="95"/>
      <c r="AM340" s="95" t="s">
        <v>484</v>
      </c>
      <c r="AN340" s="95">
        <v>1992</v>
      </c>
    </row>
    <row r="341" spans="1:40" ht="12.75">
      <c r="A341" s="6">
        <v>339</v>
      </c>
      <c r="B341" s="7" t="s">
        <v>2480</v>
      </c>
      <c r="C341">
        <v>46</v>
      </c>
      <c r="D341" s="6">
        <v>339</v>
      </c>
      <c r="E341" s="7" t="s">
        <v>2480</v>
      </c>
      <c r="F341" s="10">
        <v>21053</v>
      </c>
      <c r="G341" s="10">
        <v>12161</v>
      </c>
      <c r="H341" s="10">
        <v>15838</v>
      </c>
      <c r="I341" s="10">
        <v>0</v>
      </c>
      <c r="J341" s="10">
        <v>0</v>
      </c>
      <c r="K341" s="10">
        <v>65717</v>
      </c>
      <c r="L341" s="11">
        <v>17902</v>
      </c>
      <c r="M341" s="11">
        <v>9141</v>
      </c>
      <c r="N341" s="11">
        <v>14073</v>
      </c>
      <c r="O341" s="12">
        <v>0</v>
      </c>
      <c r="P341" s="12">
        <v>1062</v>
      </c>
      <c r="Q341" s="11">
        <v>66767</v>
      </c>
      <c r="R341">
        <f t="shared" si="35"/>
        <v>0</v>
      </c>
      <c r="S341">
        <f t="shared" si="36"/>
        <v>0</v>
      </c>
      <c r="T341">
        <f t="shared" si="37"/>
        <v>42178</v>
      </c>
      <c r="U341" s="10">
        <f t="shared" si="38"/>
        <v>49052</v>
      </c>
      <c r="V341">
        <f t="shared" si="39"/>
        <v>0.21672435867039688</v>
      </c>
      <c r="W341" t="str">
        <f t="shared" si="40"/>
        <v>New Forest East</v>
      </c>
      <c r="X341">
        <f t="shared" si="41"/>
        <v>24276</v>
      </c>
      <c r="Z341">
        <v>0</v>
      </c>
      <c r="AA341" s="6">
        <v>339</v>
      </c>
      <c r="AB341" s="7" t="s">
        <v>2480</v>
      </c>
      <c r="AC341" s="92">
        <v>24</v>
      </c>
      <c r="AD341" s="92" t="s">
        <v>1683</v>
      </c>
      <c r="AE341" s="93">
        <v>1</v>
      </c>
      <c r="AF341" s="93">
        <v>1</v>
      </c>
      <c r="AG341" s="94" t="s">
        <v>1333</v>
      </c>
      <c r="AH341" s="95">
        <v>1951</v>
      </c>
      <c r="AI341" s="95" t="s">
        <v>1334</v>
      </c>
      <c r="AJ341" s="95" t="s">
        <v>346</v>
      </c>
      <c r="AK341" s="95" t="s">
        <v>2076</v>
      </c>
      <c r="AL341" s="95" t="s">
        <v>1617</v>
      </c>
      <c r="AM341" s="95" t="s">
        <v>1335</v>
      </c>
      <c r="AN341" s="95">
        <v>1997</v>
      </c>
    </row>
    <row r="342" spans="1:40" ht="12.75">
      <c r="A342" s="6">
        <v>340</v>
      </c>
      <c r="B342" s="7" t="s">
        <v>2481</v>
      </c>
      <c r="C342">
        <v>46</v>
      </c>
      <c r="D342" s="6">
        <v>340</v>
      </c>
      <c r="E342" s="7" t="s">
        <v>2481</v>
      </c>
      <c r="F342" s="10">
        <v>25149</v>
      </c>
      <c r="G342" s="10">
        <v>7092</v>
      </c>
      <c r="H342" s="10">
        <v>13817</v>
      </c>
      <c r="I342" s="10">
        <v>0</v>
      </c>
      <c r="J342" s="10">
        <v>3692</v>
      </c>
      <c r="K342" s="10">
        <v>66522</v>
      </c>
      <c r="L342" s="11">
        <v>24575</v>
      </c>
      <c r="M342" s="11">
        <v>6481</v>
      </c>
      <c r="N342" s="11">
        <v>11384</v>
      </c>
      <c r="O342" s="12">
        <v>0</v>
      </c>
      <c r="P342" s="12">
        <v>1647</v>
      </c>
      <c r="Q342" s="11">
        <v>67806</v>
      </c>
      <c r="R342">
        <f t="shared" si="35"/>
        <v>0</v>
      </c>
      <c r="S342">
        <f t="shared" si="36"/>
        <v>0</v>
      </c>
      <c r="T342">
        <f t="shared" si="37"/>
        <v>44087</v>
      </c>
      <c r="U342" s="10">
        <f t="shared" si="38"/>
        <v>49750</v>
      </c>
      <c r="V342">
        <f t="shared" si="39"/>
        <v>0.14700478599133532</v>
      </c>
      <c r="W342" t="str">
        <f t="shared" si="40"/>
        <v>New Forest West</v>
      </c>
      <c r="X342">
        <f t="shared" si="41"/>
        <v>19512</v>
      </c>
      <c r="Z342">
        <v>1</v>
      </c>
      <c r="AA342" s="6">
        <v>340</v>
      </c>
      <c r="AB342" s="7" t="s">
        <v>2481</v>
      </c>
      <c r="AC342" s="92">
        <v>24</v>
      </c>
      <c r="AD342" s="92" t="s">
        <v>1683</v>
      </c>
      <c r="AE342" s="93">
        <v>1</v>
      </c>
      <c r="AF342" s="93">
        <v>1</v>
      </c>
      <c r="AG342" s="94" t="s">
        <v>1336</v>
      </c>
      <c r="AH342" s="95">
        <v>1956</v>
      </c>
      <c r="AI342" s="95" t="s">
        <v>1337</v>
      </c>
      <c r="AJ342" s="95" t="s">
        <v>362</v>
      </c>
      <c r="AK342" s="95" t="s">
        <v>1338</v>
      </c>
      <c r="AL342" s="95"/>
      <c r="AM342" s="95" t="s">
        <v>1339</v>
      </c>
      <c r="AN342" s="95">
        <v>1997</v>
      </c>
    </row>
    <row r="343" spans="1:40" ht="12.75">
      <c r="A343" s="6">
        <v>341</v>
      </c>
      <c r="B343" s="7" t="s">
        <v>2482</v>
      </c>
      <c r="C343">
        <v>47</v>
      </c>
      <c r="D343" s="6">
        <v>341</v>
      </c>
      <c r="E343" s="7" t="s">
        <v>2482</v>
      </c>
      <c r="F343" s="10">
        <v>26017</v>
      </c>
      <c r="G343" s="10">
        <v>8203</v>
      </c>
      <c r="H343" s="10">
        <v>11619</v>
      </c>
      <c r="I343" s="10">
        <v>0</v>
      </c>
      <c r="J343" s="10">
        <v>5272</v>
      </c>
      <c r="K343" s="10">
        <v>69111</v>
      </c>
      <c r="L343" s="11">
        <v>23379</v>
      </c>
      <c r="M343" s="11">
        <v>8744</v>
      </c>
      <c r="N343" s="11">
        <v>10122</v>
      </c>
      <c r="O343" s="12">
        <v>0</v>
      </c>
      <c r="P343" s="12">
        <v>1702</v>
      </c>
      <c r="Q343" s="11">
        <v>71323</v>
      </c>
      <c r="R343">
        <f t="shared" si="35"/>
        <v>0</v>
      </c>
      <c r="S343">
        <f t="shared" si="36"/>
        <v>0</v>
      </c>
      <c r="T343">
        <f t="shared" si="37"/>
        <v>43947</v>
      </c>
      <c r="U343" s="10">
        <f t="shared" si="38"/>
        <v>51111</v>
      </c>
      <c r="V343">
        <f t="shared" si="39"/>
        <v>0.1989669374473798</v>
      </c>
      <c r="W343" t="str">
        <f t="shared" si="40"/>
        <v>North East Hampshire </v>
      </c>
      <c r="X343">
        <f t="shared" si="41"/>
        <v>20568</v>
      </c>
      <c r="Z343">
        <v>0</v>
      </c>
      <c r="AA343" s="6">
        <v>341</v>
      </c>
      <c r="AB343" s="7" t="s">
        <v>2482</v>
      </c>
      <c r="AC343" s="92">
        <v>24</v>
      </c>
      <c r="AD343" s="92" t="s">
        <v>1683</v>
      </c>
      <c r="AE343" s="93">
        <v>1</v>
      </c>
      <c r="AF343" s="93">
        <v>1</v>
      </c>
      <c r="AG343" s="94" t="s">
        <v>1340</v>
      </c>
      <c r="AH343" s="95">
        <v>1952</v>
      </c>
      <c r="AI343" s="95" t="s">
        <v>1598</v>
      </c>
      <c r="AJ343" s="95" t="s">
        <v>421</v>
      </c>
      <c r="AK343" s="95" t="s">
        <v>1341</v>
      </c>
      <c r="AL343" s="95"/>
      <c r="AM343" s="95" t="s">
        <v>2130</v>
      </c>
      <c r="AN343" s="95">
        <v>1997</v>
      </c>
    </row>
    <row r="344" spans="1:40" ht="12.75">
      <c r="A344" s="6">
        <v>342</v>
      </c>
      <c r="B344" s="7" t="s">
        <v>2483</v>
      </c>
      <c r="C344">
        <v>62</v>
      </c>
      <c r="D344" s="6">
        <v>342</v>
      </c>
      <c r="E344" s="7" t="s">
        <v>2483</v>
      </c>
      <c r="F344" s="10">
        <v>24730</v>
      </c>
      <c r="G344" s="10">
        <v>12900</v>
      </c>
      <c r="H344" s="10">
        <v>13179</v>
      </c>
      <c r="I344" s="10">
        <v>0</v>
      </c>
      <c r="J344" s="10">
        <v>3858</v>
      </c>
      <c r="K344" s="10">
        <v>73222</v>
      </c>
      <c r="L344" s="11">
        <v>24374</v>
      </c>
      <c r="M344" s="11">
        <v>12365</v>
      </c>
      <c r="N344" s="11">
        <v>10329</v>
      </c>
      <c r="O344" s="12">
        <v>0</v>
      </c>
      <c r="P344" s="12">
        <v>1563</v>
      </c>
      <c r="Q344" s="11">
        <v>76359</v>
      </c>
      <c r="R344">
        <f t="shared" si="35"/>
        <v>0</v>
      </c>
      <c r="S344">
        <f t="shared" si="36"/>
        <v>0</v>
      </c>
      <c r="T344">
        <f t="shared" si="37"/>
        <v>48631</v>
      </c>
      <c r="U344" s="10">
        <f t="shared" si="38"/>
        <v>54667</v>
      </c>
      <c r="V344">
        <f t="shared" si="39"/>
        <v>0.25426168493347867</v>
      </c>
      <c r="W344" t="str">
        <f t="shared" si="40"/>
        <v>North West Hampshire </v>
      </c>
      <c r="X344">
        <f t="shared" si="41"/>
        <v>24257</v>
      </c>
      <c r="Z344">
        <v>0</v>
      </c>
      <c r="AA344" s="6">
        <v>342</v>
      </c>
      <c r="AB344" s="7" t="s">
        <v>2483</v>
      </c>
      <c r="AC344" s="92">
        <v>24</v>
      </c>
      <c r="AD344" s="92" t="s">
        <v>1683</v>
      </c>
      <c r="AE344" s="93">
        <v>1</v>
      </c>
      <c r="AF344" s="93">
        <v>1</v>
      </c>
      <c r="AG344" s="94" t="s">
        <v>1342</v>
      </c>
      <c r="AH344" s="95">
        <v>1941</v>
      </c>
      <c r="AI344" s="95" t="s">
        <v>1598</v>
      </c>
      <c r="AJ344" s="95" t="s">
        <v>421</v>
      </c>
      <c r="AK344" s="95" t="s">
        <v>1343</v>
      </c>
      <c r="AL344" s="95"/>
      <c r="AM344" s="95" t="s">
        <v>1624</v>
      </c>
      <c r="AN344" s="95">
        <v>1997</v>
      </c>
    </row>
    <row r="345" spans="1:40" ht="12.75">
      <c r="A345" s="6">
        <v>343</v>
      </c>
      <c r="B345" s="7" t="s">
        <v>2484</v>
      </c>
      <c r="C345">
        <v>48</v>
      </c>
      <c r="D345" s="6">
        <v>343</v>
      </c>
      <c r="E345" s="7" t="s">
        <v>2484</v>
      </c>
      <c r="F345" s="10">
        <v>17016</v>
      </c>
      <c r="G345" s="10">
        <v>21339</v>
      </c>
      <c r="H345" s="10">
        <v>4788</v>
      </c>
      <c r="I345" s="10">
        <v>0</v>
      </c>
      <c r="J345" s="10">
        <v>2127</v>
      </c>
      <c r="K345" s="10">
        <v>64539</v>
      </c>
      <c r="L345" s="11">
        <v>13542</v>
      </c>
      <c r="M345" s="11">
        <v>18676</v>
      </c>
      <c r="N345" s="11">
        <v>3795</v>
      </c>
      <c r="O345" s="12">
        <v>0</v>
      </c>
      <c r="P345" s="12">
        <v>853</v>
      </c>
      <c r="Q345" s="11">
        <v>64256</v>
      </c>
      <c r="R345">
        <f t="shared" si="35"/>
        <v>1</v>
      </c>
      <c r="S345">
        <f t="shared" si="36"/>
        <v>1</v>
      </c>
      <c r="T345">
        <f t="shared" si="37"/>
        <v>36866</v>
      </c>
      <c r="U345" s="10">
        <f t="shared" si="38"/>
        <v>45270</v>
      </c>
      <c r="V345">
        <f t="shared" si="39"/>
        <v>0.5065914392665328</v>
      </c>
      <c r="W345" t="str">
        <f t="shared" si="40"/>
        <v>Portsmouth North</v>
      </c>
      <c r="X345">
        <f t="shared" si="41"/>
        <v>18190</v>
      </c>
      <c r="Z345">
        <v>1</v>
      </c>
      <c r="AA345" s="6">
        <v>343</v>
      </c>
      <c r="AB345" s="7" t="s">
        <v>2484</v>
      </c>
      <c r="AC345" s="92">
        <v>24</v>
      </c>
      <c r="AD345" s="92" t="s">
        <v>1683</v>
      </c>
      <c r="AE345" s="93">
        <v>2</v>
      </c>
      <c r="AF345" s="93">
        <v>2</v>
      </c>
      <c r="AG345" s="94" t="s">
        <v>1344</v>
      </c>
      <c r="AH345" s="95">
        <v>1942</v>
      </c>
      <c r="AI345" s="95" t="s">
        <v>1345</v>
      </c>
      <c r="AJ345" s="95" t="s">
        <v>2646</v>
      </c>
      <c r="AK345" s="95" t="s">
        <v>1346</v>
      </c>
      <c r="AL345" s="95"/>
      <c r="AM345" s="95" t="s">
        <v>1347</v>
      </c>
      <c r="AN345" s="95">
        <v>1997</v>
      </c>
    </row>
    <row r="346" spans="1:40" ht="12.75">
      <c r="A346" s="6">
        <v>344</v>
      </c>
      <c r="B346" s="7" t="s">
        <v>2485</v>
      </c>
      <c r="C346">
        <v>48</v>
      </c>
      <c r="D346" s="6">
        <v>344</v>
      </c>
      <c r="E346" s="7" t="s">
        <v>2485</v>
      </c>
      <c r="F346" s="10">
        <v>16094</v>
      </c>
      <c r="G346" s="10">
        <v>13086</v>
      </c>
      <c r="H346" s="10">
        <v>20421</v>
      </c>
      <c r="I346" s="10">
        <v>0</v>
      </c>
      <c r="J346" s="10">
        <v>2094</v>
      </c>
      <c r="K346" s="10">
        <v>80514</v>
      </c>
      <c r="L346" s="11">
        <v>11396</v>
      </c>
      <c r="M346" s="11">
        <v>9361</v>
      </c>
      <c r="N346" s="11">
        <v>17490</v>
      </c>
      <c r="O346" s="12">
        <v>0</v>
      </c>
      <c r="P346" s="12">
        <v>968</v>
      </c>
      <c r="Q346" s="11">
        <v>77095</v>
      </c>
      <c r="R346">
        <f t="shared" si="35"/>
        <v>0</v>
      </c>
      <c r="S346">
        <f t="shared" si="36"/>
        <v>0</v>
      </c>
      <c r="T346">
        <f t="shared" si="37"/>
        <v>39215</v>
      </c>
      <c r="U346" s="10">
        <f t="shared" si="38"/>
        <v>51695</v>
      </c>
      <c r="V346">
        <f t="shared" si="39"/>
        <v>0.23870967741935484</v>
      </c>
      <c r="W346" t="str">
        <f t="shared" si="40"/>
        <v>Portsmouth South</v>
      </c>
      <c r="X346">
        <f t="shared" si="41"/>
        <v>21725</v>
      </c>
      <c r="Z346">
        <v>0</v>
      </c>
      <c r="AA346" s="6">
        <v>344</v>
      </c>
      <c r="AB346" s="7" t="s">
        <v>2485</v>
      </c>
      <c r="AC346" s="92">
        <v>24</v>
      </c>
      <c r="AD346" s="92" t="s">
        <v>1683</v>
      </c>
      <c r="AE346" s="93">
        <v>3</v>
      </c>
      <c r="AF346" s="93">
        <v>3</v>
      </c>
      <c r="AG346" s="94" t="s">
        <v>1348</v>
      </c>
      <c r="AH346" s="95">
        <v>1946</v>
      </c>
      <c r="AI346" s="95" t="s">
        <v>1349</v>
      </c>
      <c r="AJ346" s="95" t="s">
        <v>346</v>
      </c>
      <c r="AK346" s="95" t="s">
        <v>1350</v>
      </c>
      <c r="AL346" s="95"/>
      <c r="AM346" s="95" t="s">
        <v>1657</v>
      </c>
      <c r="AN346" s="95">
        <v>1984</v>
      </c>
    </row>
    <row r="347" spans="1:40" ht="12.75">
      <c r="A347" s="6">
        <v>345</v>
      </c>
      <c r="B347" s="7" t="s">
        <v>2486</v>
      </c>
      <c r="C347">
        <v>46</v>
      </c>
      <c r="D347" s="6">
        <v>345</v>
      </c>
      <c r="E347" s="7" t="s">
        <v>2486</v>
      </c>
      <c r="F347" s="10">
        <v>23834</v>
      </c>
      <c r="G347" s="10">
        <v>9623</v>
      </c>
      <c r="H347" s="10">
        <v>15249</v>
      </c>
      <c r="I347" s="10">
        <v>0</v>
      </c>
      <c r="J347" s="10">
        <v>3115</v>
      </c>
      <c r="K347" s="10">
        <v>67306</v>
      </c>
      <c r="L347" s="11">
        <v>20386</v>
      </c>
      <c r="M347" s="11">
        <v>3986</v>
      </c>
      <c r="N347" s="11">
        <v>22756</v>
      </c>
      <c r="O347" s="12">
        <v>0</v>
      </c>
      <c r="P347" s="12">
        <v>1331</v>
      </c>
      <c r="Q347" s="11">
        <v>70584</v>
      </c>
      <c r="R347">
        <f t="shared" si="35"/>
        <v>0</v>
      </c>
      <c r="S347">
        <f t="shared" si="36"/>
        <v>0</v>
      </c>
      <c r="T347">
        <f t="shared" si="37"/>
        <v>48459</v>
      </c>
      <c r="U347" s="10">
        <f t="shared" si="38"/>
        <v>51821</v>
      </c>
      <c r="V347">
        <f t="shared" si="39"/>
        <v>0.08225510225138777</v>
      </c>
      <c r="W347" t="str">
        <f t="shared" si="40"/>
        <v>Romsey</v>
      </c>
      <c r="X347">
        <f t="shared" si="41"/>
        <v>25703</v>
      </c>
      <c r="Z347">
        <v>0</v>
      </c>
      <c r="AA347" s="6">
        <v>345</v>
      </c>
      <c r="AB347" s="7" t="s">
        <v>2486</v>
      </c>
      <c r="AC347" s="92">
        <v>24</v>
      </c>
      <c r="AD347" s="92" t="s">
        <v>1683</v>
      </c>
      <c r="AE347" s="93">
        <v>3</v>
      </c>
      <c r="AF347" s="93">
        <v>1</v>
      </c>
      <c r="AG347" s="94" t="s">
        <v>1351</v>
      </c>
      <c r="AH347" s="95">
        <v>1957</v>
      </c>
      <c r="AI347" s="95" t="s">
        <v>1352</v>
      </c>
      <c r="AJ347" s="95" t="s">
        <v>346</v>
      </c>
      <c r="AK347" s="95" t="s">
        <v>903</v>
      </c>
      <c r="AL347" s="95" t="s">
        <v>1353</v>
      </c>
      <c r="AM347" s="95" t="s">
        <v>1354</v>
      </c>
      <c r="AN347" s="95">
        <v>2000</v>
      </c>
    </row>
    <row r="348" spans="1:40" ht="12.75">
      <c r="A348" s="6">
        <v>346</v>
      </c>
      <c r="B348" s="7" t="s">
        <v>2487</v>
      </c>
      <c r="C348">
        <v>46</v>
      </c>
      <c r="D348" s="6">
        <v>346</v>
      </c>
      <c r="E348" s="7" t="s">
        <v>2487</v>
      </c>
      <c r="F348" s="10">
        <v>15289</v>
      </c>
      <c r="G348" s="10">
        <v>29498</v>
      </c>
      <c r="H348" s="10">
        <v>6289</v>
      </c>
      <c r="I348" s="10">
        <v>0</v>
      </c>
      <c r="J348" s="10">
        <v>2782</v>
      </c>
      <c r="K348" s="10">
        <v>76869</v>
      </c>
      <c r="L348" s="11">
        <v>11330</v>
      </c>
      <c r="M348" s="11">
        <v>22553</v>
      </c>
      <c r="N348" s="11">
        <v>6195</v>
      </c>
      <c r="O348" s="12">
        <v>0</v>
      </c>
      <c r="P348" s="12">
        <v>1295</v>
      </c>
      <c r="Q348" s="11">
        <v>76603</v>
      </c>
      <c r="R348">
        <f t="shared" si="35"/>
        <v>1</v>
      </c>
      <c r="S348">
        <f t="shared" si="36"/>
        <v>1</v>
      </c>
      <c r="T348">
        <f t="shared" si="37"/>
        <v>41373</v>
      </c>
      <c r="U348" s="10">
        <f t="shared" si="38"/>
        <v>53858</v>
      </c>
      <c r="V348">
        <f t="shared" si="39"/>
        <v>0.5451139632127233</v>
      </c>
      <c r="W348" t="str">
        <f t="shared" si="40"/>
        <v>Southampton, Itchen</v>
      </c>
      <c r="X348">
        <f t="shared" si="41"/>
        <v>18820</v>
      </c>
      <c r="Z348">
        <v>0</v>
      </c>
      <c r="AA348" s="6">
        <v>346</v>
      </c>
      <c r="AB348" s="7" t="s">
        <v>2487</v>
      </c>
      <c r="AC348" s="92">
        <v>24</v>
      </c>
      <c r="AD348" s="92" t="s">
        <v>1683</v>
      </c>
      <c r="AE348" s="93">
        <v>2</v>
      </c>
      <c r="AF348" s="93">
        <v>2</v>
      </c>
      <c r="AG348" s="94" t="s">
        <v>1355</v>
      </c>
      <c r="AH348" s="95">
        <v>1953</v>
      </c>
      <c r="AI348" s="95" t="s">
        <v>1356</v>
      </c>
      <c r="AJ348" s="95" t="s">
        <v>346</v>
      </c>
      <c r="AK348" s="95" t="s">
        <v>1357</v>
      </c>
      <c r="AL348" s="95"/>
      <c r="AM348" s="95" t="s">
        <v>1358</v>
      </c>
      <c r="AN348" s="95">
        <v>1992</v>
      </c>
    </row>
    <row r="349" spans="1:40" ht="12.75">
      <c r="A349" s="6">
        <v>347</v>
      </c>
      <c r="B349" s="7" t="s">
        <v>2488</v>
      </c>
      <c r="C349">
        <v>46</v>
      </c>
      <c r="D349" s="6">
        <v>347</v>
      </c>
      <c r="E349" s="7" t="s">
        <v>2488</v>
      </c>
      <c r="F349" s="10">
        <v>14712</v>
      </c>
      <c r="G349" s="10">
        <v>28396</v>
      </c>
      <c r="H349" s="10">
        <v>7171</v>
      </c>
      <c r="I349" s="10">
        <v>0</v>
      </c>
      <c r="J349" s="10">
        <v>2160</v>
      </c>
      <c r="K349" s="10">
        <v>72983</v>
      </c>
      <c r="L349" s="11">
        <v>10617</v>
      </c>
      <c r="M349" s="11">
        <v>21824</v>
      </c>
      <c r="N349" s="11">
        <v>7522</v>
      </c>
      <c r="O349" s="12">
        <v>0</v>
      </c>
      <c r="P349" s="12">
        <v>1612</v>
      </c>
      <c r="Q349" s="11">
        <v>73893</v>
      </c>
      <c r="R349">
        <f t="shared" si="35"/>
        <v>1</v>
      </c>
      <c r="S349">
        <f t="shared" si="36"/>
        <v>1</v>
      </c>
      <c r="T349">
        <f t="shared" si="37"/>
        <v>41575</v>
      </c>
      <c r="U349" s="10">
        <f t="shared" si="38"/>
        <v>52439</v>
      </c>
      <c r="V349">
        <f t="shared" si="39"/>
        <v>0.5249308478653036</v>
      </c>
      <c r="W349" t="str">
        <f t="shared" si="40"/>
        <v>Southampton, Test</v>
      </c>
      <c r="X349">
        <f t="shared" si="41"/>
        <v>19751</v>
      </c>
      <c r="Z349">
        <v>0</v>
      </c>
      <c r="AA349" s="6">
        <v>347</v>
      </c>
      <c r="AB349" s="7" t="s">
        <v>2488</v>
      </c>
      <c r="AC349" s="92">
        <v>24</v>
      </c>
      <c r="AD349" s="92" t="s">
        <v>1683</v>
      </c>
      <c r="AE349" s="93">
        <v>2</v>
      </c>
      <c r="AF349" s="93">
        <v>2</v>
      </c>
      <c r="AG349" s="94" t="s">
        <v>1359</v>
      </c>
      <c r="AH349" s="95">
        <v>1950</v>
      </c>
      <c r="AI349" s="95" t="s">
        <v>1075</v>
      </c>
      <c r="AJ349" s="95" t="s">
        <v>346</v>
      </c>
      <c r="AK349" s="95" t="s">
        <v>1357</v>
      </c>
      <c r="AL349" s="95"/>
      <c r="AM349" s="95" t="s">
        <v>1360</v>
      </c>
      <c r="AN349" s="95">
        <v>1997</v>
      </c>
    </row>
    <row r="350" spans="1:40" ht="12.75">
      <c r="A350" s="6">
        <v>348</v>
      </c>
      <c r="B350" s="7" t="s">
        <v>2489</v>
      </c>
      <c r="C350">
        <v>47</v>
      </c>
      <c r="D350" s="6">
        <v>348</v>
      </c>
      <c r="E350" s="7" t="s">
        <v>2489</v>
      </c>
      <c r="F350" s="10">
        <v>26098</v>
      </c>
      <c r="G350" s="10">
        <v>6528</v>
      </c>
      <c r="H350" s="10">
        <v>26100</v>
      </c>
      <c r="I350" s="10">
        <v>0</v>
      </c>
      <c r="J350" s="10">
        <v>3328</v>
      </c>
      <c r="K350" s="10">
        <v>78884</v>
      </c>
      <c r="L350" s="11">
        <v>22648</v>
      </c>
      <c r="M350" s="11">
        <v>3498</v>
      </c>
      <c r="N350" s="11">
        <v>32282</v>
      </c>
      <c r="O350" s="12">
        <v>0</v>
      </c>
      <c r="P350" s="12">
        <v>730</v>
      </c>
      <c r="Q350" s="11">
        <v>81852</v>
      </c>
      <c r="R350">
        <f t="shared" si="35"/>
        <v>0</v>
      </c>
      <c r="S350">
        <f t="shared" si="36"/>
        <v>0</v>
      </c>
      <c r="T350">
        <f t="shared" si="37"/>
        <v>59158</v>
      </c>
      <c r="U350" s="10">
        <f t="shared" si="38"/>
        <v>62054</v>
      </c>
      <c r="V350">
        <f t="shared" si="39"/>
        <v>0.05912978802528821</v>
      </c>
      <c r="W350" t="str">
        <f t="shared" si="40"/>
        <v>Winchester</v>
      </c>
      <c r="X350">
        <f t="shared" si="41"/>
        <v>26876</v>
      </c>
      <c r="Z350">
        <v>1</v>
      </c>
      <c r="AA350" s="6">
        <v>348</v>
      </c>
      <c r="AB350" s="7" t="s">
        <v>2489</v>
      </c>
      <c r="AC350" s="92">
        <v>24</v>
      </c>
      <c r="AD350" s="92" t="s">
        <v>1683</v>
      </c>
      <c r="AE350" s="93">
        <v>3</v>
      </c>
      <c r="AF350" s="93">
        <v>3</v>
      </c>
      <c r="AG350" s="94" t="s">
        <v>1361</v>
      </c>
      <c r="AH350" s="95">
        <v>1964</v>
      </c>
      <c r="AI350" s="95" t="s">
        <v>1362</v>
      </c>
      <c r="AJ350" s="95" t="s">
        <v>385</v>
      </c>
      <c r="AK350" s="95" t="s">
        <v>1778</v>
      </c>
      <c r="AL350" s="95"/>
      <c r="AM350" s="95" t="s">
        <v>1779</v>
      </c>
      <c r="AN350" s="95">
        <v>1997</v>
      </c>
    </row>
    <row r="351" spans="1:40" ht="12.75">
      <c r="A351" s="6">
        <v>349</v>
      </c>
      <c r="B351" s="7" t="s">
        <v>2490</v>
      </c>
      <c r="C351">
        <v>63</v>
      </c>
      <c r="D351" s="6">
        <v>349</v>
      </c>
      <c r="E351" s="7" t="s">
        <v>2490</v>
      </c>
      <c r="F351" s="10">
        <v>18550</v>
      </c>
      <c r="G351" s="10">
        <v>6596</v>
      </c>
      <c r="H351" s="10">
        <v>25198</v>
      </c>
      <c r="I351" s="10">
        <v>0</v>
      </c>
      <c r="J351" s="10">
        <v>2209</v>
      </c>
      <c r="K351" s="10">
        <v>69864</v>
      </c>
      <c r="L351" s="11">
        <v>17276</v>
      </c>
      <c r="M351" s="11">
        <v>6739</v>
      </c>
      <c r="N351" s="11">
        <v>18244</v>
      </c>
      <c r="O351" s="12">
        <v>0</v>
      </c>
      <c r="P351" s="12">
        <v>2365</v>
      </c>
      <c r="Q351" s="11">
        <v>70305</v>
      </c>
      <c r="R351">
        <f t="shared" si="35"/>
        <v>0</v>
      </c>
      <c r="S351">
        <f t="shared" si="36"/>
        <v>0</v>
      </c>
      <c r="T351">
        <f t="shared" si="37"/>
        <v>44624</v>
      </c>
      <c r="U351" s="10">
        <f t="shared" si="38"/>
        <v>52553</v>
      </c>
      <c r="V351">
        <f t="shared" si="39"/>
        <v>0.15101738974542847</v>
      </c>
      <c r="W351" t="str">
        <f t="shared" si="40"/>
        <v>Hereford</v>
      </c>
      <c r="X351">
        <f t="shared" si="41"/>
        <v>26380</v>
      </c>
      <c r="Z351">
        <v>0</v>
      </c>
      <c r="AA351" s="6">
        <v>349</v>
      </c>
      <c r="AB351" s="7" t="s">
        <v>2490</v>
      </c>
      <c r="AC351" s="92">
        <v>25</v>
      </c>
      <c r="AD351" s="92" t="s">
        <v>1780</v>
      </c>
      <c r="AE351" s="93">
        <v>3</v>
      </c>
      <c r="AF351" s="93">
        <v>3</v>
      </c>
      <c r="AG351" s="94" t="s">
        <v>1781</v>
      </c>
      <c r="AH351" s="95">
        <v>1961</v>
      </c>
      <c r="AI351" s="95" t="s">
        <v>1782</v>
      </c>
      <c r="AJ351" s="95" t="s">
        <v>346</v>
      </c>
      <c r="AK351" s="95" t="s">
        <v>386</v>
      </c>
      <c r="AL351" s="95"/>
      <c r="AM351" s="95" t="s">
        <v>1783</v>
      </c>
      <c r="AN351" s="95">
        <v>1983</v>
      </c>
    </row>
    <row r="352" spans="1:40" ht="12.75">
      <c r="A352" s="6">
        <v>350</v>
      </c>
      <c r="B352" s="7" t="s">
        <v>2491</v>
      </c>
      <c r="C352">
        <v>44</v>
      </c>
      <c r="D352" s="6">
        <v>350</v>
      </c>
      <c r="E352" s="7" t="s">
        <v>2491</v>
      </c>
      <c r="F352" s="10">
        <v>22952</v>
      </c>
      <c r="G352" s="10">
        <v>16299</v>
      </c>
      <c r="H352" s="10">
        <v>5310</v>
      </c>
      <c r="I352" s="10">
        <v>0</v>
      </c>
      <c r="J352" s="10">
        <v>2415</v>
      </c>
      <c r="K352" s="10">
        <v>66720</v>
      </c>
      <c r="L352" s="11">
        <v>20487</v>
      </c>
      <c r="M352" s="11">
        <v>11494</v>
      </c>
      <c r="N352" s="11">
        <v>4158</v>
      </c>
      <c r="O352" s="12">
        <v>0</v>
      </c>
      <c r="P352" s="12">
        <v>1706</v>
      </c>
      <c r="Q352" s="11">
        <v>68982</v>
      </c>
      <c r="R352">
        <f t="shared" si="35"/>
        <v>0</v>
      </c>
      <c r="S352">
        <f t="shared" si="36"/>
        <v>0</v>
      </c>
      <c r="T352">
        <f t="shared" si="37"/>
        <v>37845</v>
      </c>
      <c r="U352" s="10">
        <f t="shared" si="38"/>
        <v>46976</v>
      </c>
      <c r="V352">
        <f t="shared" si="39"/>
        <v>0.3037125115603118</v>
      </c>
      <c r="W352" t="str">
        <f t="shared" si="40"/>
        <v>Broxbourne</v>
      </c>
      <c r="X352">
        <f t="shared" si="41"/>
        <v>17358</v>
      </c>
      <c r="Z352">
        <v>0</v>
      </c>
      <c r="AA352" s="6">
        <v>350</v>
      </c>
      <c r="AB352" s="7" t="s">
        <v>2491</v>
      </c>
      <c r="AC352" s="92">
        <v>26</v>
      </c>
      <c r="AD352" s="92" t="s">
        <v>1742</v>
      </c>
      <c r="AE352" s="93">
        <v>1</v>
      </c>
      <c r="AF352" s="93">
        <v>1</v>
      </c>
      <c r="AG352" s="94" t="s">
        <v>1784</v>
      </c>
      <c r="AH352" s="95">
        <v>1936</v>
      </c>
      <c r="AI352" s="95" t="s">
        <v>1785</v>
      </c>
      <c r="AJ352" s="95" t="s">
        <v>346</v>
      </c>
      <c r="AK352" s="95" t="s">
        <v>1786</v>
      </c>
      <c r="AL352" s="95"/>
      <c r="AM352" s="95"/>
      <c r="AN352" s="95">
        <v>2001</v>
      </c>
    </row>
    <row r="353" spans="1:40" ht="12.75">
      <c r="A353" s="6">
        <v>351</v>
      </c>
      <c r="B353" s="7" t="s">
        <v>2492</v>
      </c>
      <c r="C353">
        <v>49</v>
      </c>
      <c r="D353" s="6">
        <v>351</v>
      </c>
      <c r="E353" s="7" t="s">
        <v>2492</v>
      </c>
      <c r="F353" s="10">
        <v>21539</v>
      </c>
      <c r="G353" s="10">
        <v>25175</v>
      </c>
      <c r="H353" s="10">
        <v>6789</v>
      </c>
      <c r="I353" s="10">
        <v>0</v>
      </c>
      <c r="J353" s="10">
        <v>1589</v>
      </c>
      <c r="K353" s="10">
        <v>71468</v>
      </c>
      <c r="L353" s="11">
        <v>17647</v>
      </c>
      <c r="M353" s="11">
        <v>21389</v>
      </c>
      <c r="N353" s="11">
        <v>5877</v>
      </c>
      <c r="O353" s="12">
        <v>0</v>
      </c>
      <c r="P353" s="12">
        <v>970</v>
      </c>
      <c r="Q353" s="11">
        <v>72086</v>
      </c>
      <c r="R353">
        <f t="shared" si="35"/>
        <v>1</v>
      </c>
      <c r="S353">
        <f t="shared" si="36"/>
        <v>1</v>
      </c>
      <c r="T353">
        <f t="shared" si="37"/>
        <v>45883</v>
      </c>
      <c r="U353" s="10">
        <f t="shared" si="38"/>
        <v>55092</v>
      </c>
      <c r="V353">
        <f t="shared" si="39"/>
        <v>0.46616393871368483</v>
      </c>
      <c r="W353" t="str">
        <f t="shared" si="40"/>
        <v>Hemel Hempstead</v>
      </c>
      <c r="X353">
        <f t="shared" si="41"/>
        <v>24494</v>
      </c>
      <c r="Z353">
        <v>0</v>
      </c>
      <c r="AA353" s="6">
        <v>351</v>
      </c>
      <c r="AB353" s="7" t="s">
        <v>2492</v>
      </c>
      <c r="AC353" s="92">
        <v>26</v>
      </c>
      <c r="AD353" s="92" t="s">
        <v>1742</v>
      </c>
      <c r="AE353" s="93">
        <v>2</v>
      </c>
      <c r="AF353" s="93">
        <v>2</v>
      </c>
      <c r="AG353" s="94" t="s">
        <v>1787</v>
      </c>
      <c r="AH353" s="95">
        <v>1945</v>
      </c>
      <c r="AI353" s="95" t="s">
        <v>1788</v>
      </c>
      <c r="AJ353" s="95" t="s">
        <v>421</v>
      </c>
      <c r="AK353" s="95" t="s">
        <v>1789</v>
      </c>
      <c r="AL353" s="95"/>
      <c r="AM353" s="95" t="s">
        <v>2088</v>
      </c>
      <c r="AN353" s="95">
        <v>1997</v>
      </c>
    </row>
    <row r="354" spans="1:40" ht="12.75">
      <c r="A354" s="6">
        <v>352</v>
      </c>
      <c r="B354" s="7" t="s">
        <v>2493</v>
      </c>
      <c r="C354">
        <v>44</v>
      </c>
      <c r="D354" s="6">
        <v>352</v>
      </c>
      <c r="E354" s="7" t="s">
        <v>2493</v>
      </c>
      <c r="F354" s="10">
        <v>24027</v>
      </c>
      <c r="G354" s="10">
        <v>17142</v>
      </c>
      <c r="H354" s="10">
        <v>9679</v>
      </c>
      <c r="I354" s="10">
        <v>0</v>
      </c>
      <c r="J354" s="10">
        <v>3713</v>
      </c>
      <c r="K354" s="10">
        <v>71759</v>
      </c>
      <c r="L354" s="11">
        <v>21074</v>
      </c>
      <c r="M354" s="11">
        <v>15471</v>
      </c>
      <c r="N354" s="11">
        <v>9388</v>
      </c>
      <c r="O354" s="12">
        <v>0</v>
      </c>
      <c r="P354" s="12">
        <v>1243</v>
      </c>
      <c r="Q354" s="11">
        <v>75141</v>
      </c>
      <c r="R354">
        <f t="shared" si="35"/>
        <v>0</v>
      </c>
      <c r="S354">
        <f t="shared" si="36"/>
        <v>0</v>
      </c>
      <c r="T354">
        <f t="shared" si="37"/>
        <v>47176</v>
      </c>
      <c r="U354" s="10">
        <f t="shared" si="38"/>
        <v>54561</v>
      </c>
      <c r="V354">
        <f t="shared" si="39"/>
        <v>0.32794217398677294</v>
      </c>
      <c r="W354" t="str">
        <f t="shared" si="40"/>
        <v>Hertford and Stortford</v>
      </c>
      <c r="X354">
        <f t="shared" si="41"/>
        <v>26102</v>
      </c>
      <c r="Z354">
        <v>0</v>
      </c>
      <c r="AA354" s="6">
        <v>352</v>
      </c>
      <c r="AB354" s="7" t="s">
        <v>2493</v>
      </c>
      <c r="AC354" s="92">
        <v>26</v>
      </c>
      <c r="AD354" s="92" t="s">
        <v>1742</v>
      </c>
      <c r="AE354" s="93">
        <v>1</v>
      </c>
      <c r="AF354" s="93">
        <v>1</v>
      </c>
      <c r="AG354" s="94" t="s">
        <v>1790</v>
      </c>
      <c r="AH354" s="95"/>
      <c r="AI354" s="95" t="s">
        <v>1791</v>
      </c>
      <c r="AJ354" s="95" t="s">
        <v>346</v>
      </c>
      <c r="AK354" s="95" t="s">
        <v>1792</v>
      </c>
      <c r="AL354" s="95"/>
      <c r="AM354" s="95" t="s">
        <v>1793</v>
      </c>
      <c r="AN354" s="95">
        <v>2001</v>
      </c>
    </row>
    <row r="355" spans="1:40" ht="12.75">
      <c r="A355" s="6">
        <v>353</v>
      </c>
      <c r="B355" s="7" t="s">
        <v>2494</v>
      </c>
      <c r="C355">
        <v>49</v>
      </c>
      <c r="D355" s="6">
        <v>353</v>
      </c>
      <c r="E355" s="7" t="s">
        <v>2494</v>
      </c>
      <c r="F355" s="10">
        <v>22305</v>
      </c>
      <c r="G355" s="10">
        <v>19230</v>
      </c>
      <c r="H355" s="10">
        <v>6466</v>
      </c>
      <c r="I355" s="10">
        <v>0</v>
      </c>
      <c r="J355" s="10">
        <v>2347</v>
      </c>
      <c r="K355" s="10">
        <v>68011</v>
      </c>
      <c r="L355" s="11">
        <v>19855</v>
      </c>
      <c r="M355" s="11">
        <v>14953</v>
      </c>
      <c r="N355" s="11">
        <v>6300</v>
      </c>
      <c r="O355" s="12">
        <v>0</v>
      </c>
      <c r="P355" s="12">
        <v>397</v>
      </c>
      <c r="Q355" s="11">
        <v>68780</v>
      </c>
      <c r="R355">
        <f t="shared" si="35"/>
        <v>0</v>
      </c>
      <c r="S355">
        <f t="shared" si="36"/>
        <v>0</v>
      </c>
      <c r="T355">
        <f t="shared" si="37"/>
        <v>41505</v>
      </c>
      <c r="U355" s="10">
        <f t="shared" si="38"/>
        <v>50348</v>
      </c>
      <c r="V355">
        <f t="shared" si="39"/>
        <v>0.36026984700638476</v>
      </c>
      <c r="W355" t="str">
        <f t="shared" si="40"/>
        <v>Hertsmere</v>
      </c>
      <c r="X355">
        <f t="shared" si="41"/>
        <v>21650</v>
      </c>
      <c r="Z355">
        <v>0</v>
      </c>
      <c r="AA355" s="6">
        <v>353</v>
      </c>
      <c r="AB355" s="7" t="s">
        <v>2494</v>
      </c>
      <c r="AC355" s="92">
        <v>26</v>
      </c>
      <c r="AD355" s="92" t="s">
        <v>1742</v>
      </c>
      <c r="AE355" s="93">
        <v>1</v>
      </c>
      <c r="AF355" s="93">
        <v>1</v>
      </c>
      <c r="AG355" s="94" t="s">
        <v>1794</v>
      </c>
      <c r="AH355" s="95">
        <v>1956</v>
      </c>
      <c r="AI355" s="95" t="s">
        <v>1795</v>
      </c>
      <c r="AJ355" s="95" t="s">
        <v>421</v>
      </c>
      <c r="AK355" s="95" t="s">
        <v>1796</v>
      </c>
      <c r="AL355" s="95"/>
      <c r="AM355" s="95" t="s">
        <v>2130</v>
      </c>
      <c r="AN355" s="95">
        <v>1992</v>
      </c>
    </row>
    <row r="356" spans="1:40" ht="12.75">
      <c r="A356" s="6">
        <v>354</v>
      </c>
      <c r="B356" s="7" t="s">
        <v>2495</v>
      </c>
      <c r="C356">
        <v>49</v>
      </c>
      <c r="D356" s="6">
        <v>354</v>
      </c>
      <c r="E356" s="7" t="s">
        <v>2495</v>
      </c>
      <c r="F356" s="10">
        <v>24038</v>
      </c>
      <c r="G356" s="10">
        <v>17367</v>
      </c>
      <c r="H356" s="10">
        <v>10515</v>
      </c>
      <c r="I356" s="10">
        <v>0</v>
      </c>
      <c r="J356" s="10">
        <v>507</v>
      </c>
      <c r="K356" s="10">
        <v>67219</v>
      </c>
      <c r="L356" s="11">
        <v>21271</v>
      </c>
      <c r="M356" s="11">
        <v>14608</v>
      </c>
      <c r="N356" s="11">
        <v>8076</v>
      </c>
      <c r="O356" s="12">
        <v>0</v>
      </c>
      <c r="P356" s="12">
        <v>969</v>
      </c>
      <c r="Q356" s="11">
        <v>67196</v>
      </c>
      <c r="R356">
        <f t="shared" si="35"/>
        <v>0</v>
      </c>
      <c r="S356">
        <f t="shared" si="36"/>
        <v>0</v>
      </c>
      <c r="T356">
        <f t="shared" si="37"/>
        <v>44924</v>
      </c>
      <c r="U356" s="10">
        <f t="shared" si="38"/>
        <v>52427</v>
      </c>
      <c r="V356">
        <f t="shared" si="39"/>
        <v>0.32517140058765914</v>
      </c>
      <c r="W356" t="str">
        <f t="shared" si="40"/>
        <v>Hitchin and Harpenden</v>
      </c>
      <c r="X356">
        <f t="shared" si="41"/>
        <v>23653</v>
      </c>
      <c r="Z356">
        <v>0</v>
      </c>
      <c r="AA356" s="6">
        <v>354</v>
      </c>
      <c r="AB356" s="7" t="s">
        <v>2495</v>
      </c>
      <c r="AC356" s="92">
        <v>26</v>
      </c>
      <c r="AD356" s="92" t="s">
        <v>1742</v>
      </c>
      <c r="AE356" s="93">
        <v>1</v>
      </c>
      <c r="AF356" s="93">
        <v>1</v>
      </c>
      <c r="AG356" s="94" t="s">
        <v>1797</v>
      </c>
      <c r="AH356" s="95">
        <v>1943</v>
      </c>
      <c r="AI356" s="95" t="s">
        <v>1154</v>
      </c>
      <c r="AJ356" s="95" t="s">
        <v>346</v>
      </c>
      <c r="AK356" s="95" t="s">
        <v>1798</v>
      </c>
      <c r="AL356" s="95"/>
      <c r="AM356" s="95" t="s">
        <v>1799</v>
      </c>
      <c r="AN356" s="95">
        <v>1997</v>
      </c>
    </row>
    <row r="357" spans="1:40" ht="12.75">
      <c r="A357" s="6">
        <v>355</v>
      </c>
      <c r="B357" s="7" t="s">
        <v>2496</v>
      </c>
      <c r="C357">
        <v>44</v>
      </c>
      <c r="D357" s="6">
        <v>355</v>
      </c>
      <c r="E357" s="7" t="s">
        <v>2496</v>
      </c>
      <c r="F357" s="10">
        <v>21712</v>
      </c>
      <c r="G357" s="10">
        <v>18624</v>
      </c>
      <c r="H357" s="10">
        <v>9493</v>
      </c>
      <c r="I357" s="10">
        <v>0</v>
      </c>
      <c r="J357" s="10">
        <v>2166</v>
      </c>
      <c r="K357" s="10">
        <v>67161</v>
      </c>
      <c r="L357" s="11">
        <v>19695</v>
      </c>
      <c r="M357" s="11">
        <v>16251</v>
      </c>
      <c r="N357" s="11">
        <v>7686</v>
      </c>
      <c r="O357" s="12">
        <v>0</v>
      </c>
      <c r="P357" s="12">
        <v>1013</v>
      </c>
      <c r="Q357" s="11">
        <v>68790</v>
      </c>
      <c r="R357">
        <f t="shared" si="35"/>
        <v>0</v>
      </c>
      <c r="S357">
        <f t="shared" si="36"/>
        <v>0</v>
      </c>
      <c r="T357">
        <f t="shared" si="37"/>
        <v>44645</v>
      </c>
      <c r="U357" s="10">
        <f t="shared" si="38"/>
        <v>51995</v>
      </c>
      <c r="V357">
        <f t="shared" si="39"/>
        <v>0.3640049277634674</v>
      </c>
      <c r="W357" t="str">
        <f t="shared" si="40"/>
        <v>North East Hertfordshire </v>
      </c>
      <c r="X357">
        <f t="shared" si="41"/>
        <v>24950</v>
      </c>
      <c r="Z357">
        <v>0</v>
      </c>
      <c r="AA357" s="6">
        <v>355</v>
      </c>
      <c r="AB357" s="7" t="s">
        <v>2496</v>
      </c>
      <c r="AC357" s="92">
        <v>26</v>
      </c>
      <c r="AD357" s="92" t="s">
        <v>1742</v>
      </c>
      <c r="AE357" s="93">
        <v>1</v>
      </c>
      <c r="AF357" s="93">
        <v>1</v>
      </c>
      <c r="AG357" s="94" t="s">
        <v>1800</v>
      </c>
      <c r="AH357" s="95">
        <v>1954</v>
      </c>
      <c r="AI357" s="95" t="s">
        <v>412</v>
      </c>
      <c r="AJ357" s="95" t="s">
        <v>346</v>
      </c>
      <c r="AK357" s="95" t="s">
        <v>1801</v>
      </c>
      <c r="AL357" s="95"/>
      <c r="AM357" s="95" t="s">
        <v>2130</v>
      </c>
      <c r="AN357" s="95">
        <v>1992</v>
      </c>
    </row>
    <row r="358" spans="1:40" ht="12.75">
      <c r="A358" s="6">
        <v>356</v>
      </c>
      <c r="B358" s="7" t="s">
        <v>2497</v>
      </c>
      <c r="C358">
        <v>49</v>
      </c>
      <c r="D358" s="6">
        <v>356</v>
      </c>
      <c r="E358" s="7" t="s">
        <v>2497</v>
      </c>
      <c r="F358" s="10">
        <v>25462</v>
      </c>
      <c r="G358" s="10">
        <v>15441</v>
      </c>
      <c r="H358" s="10">
        <v>12381</v>
      </c>
      <c r="I358" s="10">
        <v>0</v>
      </c>
      <c r="J358" s="10">
        <v>2127</v>
      </c>
      <c r="K358" s="10">
        <v>71671</v>
      </c>
      <c r="L358" s="11">
        <v>20933</v>
      </c>
      <c r="M358" s="11">
        <v>12752</v>
      </c>
      <c r="N358" s="11">
        <v>12431</v>
      </c>
      <c r="O358" s="12">
        <v>0</v>
      </c>
      <c r="P358" s="12">
        <v>1153</v>
      </c>
      <c r="Q358" s="11">
        <v>73367</v>
      </c>
      <c r="R358">
        <f t="shared" si="35"/>
        <v>0</v>
      </c>
      <c r="S358">
        <f t="shared" si="36"/>
        <v>0</v>
      </c>
      <c r="T358">
        <f t="shared" si="37"/>
        <v>47269</v>
      </c>
      <c r="U358" s="10">
        <f t="shared" si="38"/>
        <v>55411</v>
      </c>
      <c r="V358">
        <f t="shared" si="39"/>
        <v>0.26977511688421585</v>
      </c>
      <c r="W358" t="str">
        <f t="shared" si="40"/>
        <v>South West Hertfordshire </v>
      </c>
      <c r="X358">
        <f t="shared" si="41"/>
        <v>26336</v>
      </c>
      <c r="Z358">
        <v>0</v>
      </c>
      <c r="AA358" s="6">
        <v>356</v>
      </c>
      <c r="AB358" s="7" t="s">
        <v>2497</v>
      </c>
      <c r="AC358" s="92">
        <v>26</v>
      </c>
      <c r="AD358" s="92" t="s">
        <v>1742</v>
      </c>
      <c r="AE358" s="93">
        <v>1</v>
      </c>
      <c r="AF358" s="93">
        <v>1</v>
      </c>
      <c r="AG358" s="94" t="s">
        <v>1802</v>
      </c>
      <c r="AH358" s="95">
        <v>1941</v>
      </c>
      <c r="AI358" s="95" t="s">
        <v>1803</v>
      </c>
      <c r="AJ358" s="95" t="s">
        <v>421</v>
      </c>
      <c r="AK358" s="95" t="s">
        <v>1804</v>
      </c>
      <c r="AL358" s="95"/>
      <c r="AM358" s="95" t="s">
        <v>624</v>
      </c>
      <c r="AN358" s="95">
        <v>1979</v>
      </c>
    </row>
    <row r="359" spans="1:40" ht="12.75">
      <c r="A359" s="6">
        <v>357</v>
      </c>
      <c r="B359" s="7" t="s">
        <v>2498</v>
      </c>
      <c r="C359">
        <v>49</v>
      </c>
      <c r="D359" s="6">
        <v>357</v>
      </c>
      <c r="E359" s="7" t="s">
        <v>2498</v>
      </c>
      <c r="F359" s="10">
        <v>16879</v>
      </c>
      <c r="G359" s="10">
        <v>21338</v>
      </c>
      <c r="H359" s="10">
        <v>10692</v>
      </c>
      <c r="I359" s="10">
        <v>0</v>
      </c>
      <c r="J359" s="10">
        <v>1896</v>
      </c>
      <c r="K359" s="10">
        <v>65560</v>
      </c>
      <c r="L359" s="11">
        <v>15423</v>
      </c>
      <c r="M359" s="11">
        <v>19889</v>
      </c>
      <c r="N359" s="11">
        <v>7847</v>
      </c>
      <c r="O359" s="12">
        <v>0</v>
      </c>
      <c r="P359" s="12">
        <v>602</v>
      </c>
      <c r="Q359" s="11">
        <v>66040</v>
      </c>
      <c r="R359">
        <f t="shared" si="35"/>
        <v>1</v>
      </c>
      <c r="S359">
        <f t="shared" si="36"/>
        <v>1</v>
      </c>
      <c r="T359">
        <f t="shared" si="37"/>
        <v>43761</v>
      </c>
      <c r="U359" s="10">
        <f t="shared" si="38"/>
        <v>50805</v>
      </c>
      <c r="V359">
        <f t="shared" si="39"/>
        <v>0.4544914421516876</v>
      </c>
      <c r="W359" t="str">
        <f t="shared" si="40"/>
        <v>St. Albans</v>
      </c>
      <c r="X359">
        <f t="shared" si="41"/>
        <v>23872</v>
      </c>
      <c r="Z359">
        <v>0</v>
      </c>
      <c r="AA359" s="6">
        <v>357</v>
      </c>
      <c r="AB359" s="7" t="s">
        <v>2498</v>
      </c>
      <c r="AC359" s="92">
        <v>26</v>
      </c>
      <c r="AD359" s="92" t="s">
        <v>1742</v>
      </c>
      <c r="AE359" s="93">
        <v>2</v>
      </c>
      <c r="AF359" s="93">
        <v>2</v>
      </c>
      <c r="AG359" s="94" t="s">
        <v>1805</v>
      </c>
      <c r="AH359" s="95">
        <v>1933</v>
      </c>
      <c r="AI359" s="95" t="s">
        <v>1806</v>
      </c>
      <c r="AJ359" s="95" t="s">
        <v>346</v>
      </c>
      <c r="AK359" s="95" t="s">
        <v>1581</v>
      </c>
      <c r="AL359" s="95"/>
      <c r="AM359" s="95" t="s">
        <v>1807</v>
      </c>
      <c r="AN359" s="95">
        <v>1997</v>
      </c>
    </row>
    <row r="360" spans="1:40" ht="12.75">
      <c r="A360" s="6">
        <v>358</v>
      </c>
      <c r="B360" s="7" t="s">
        <v>2499</v>
      </c>
      <c r="C360">
        <v>44</v>
      </c>
      <c r="D360" s="6">
        <v>358</v>
      </c>
      <c r="E360" s="7" t="s">
        <v>2499</v>
      </c>
      <c r="F360" s="10">
        <v>16858</v>
      </c>
      <c r="G360" s="10">
        <v>28440</v>
      </c>
      <c r="H360" s="10">
        <v>4588</v>
      </c>
      <c r="I360" s="10">
        <v>0</v>
      </c>
      <c r="J360" s="10">
        <v>1500</v>
      </c>
      <c r="K360" s="10">
        <v>66889</v>
      </c>
      <c r="L360" s="11">
        <v>13459</v>
      </c>
      <c r="M360" s="11">
        <v>22025</v>
      </c>
      <c r="N360" s="11">
        <v>6027</v>
      </c>
      <c r="O360" s="12">
        <v>0</v>
      </c>
      <c r="P360" s="12">
        <v>942</v>
      </c>
      <c r="Q360" s="11">
        <v>69203</v>
      </c>
      <c r="R360">
        <f t="shared" si="35"/>
        <v>1</v>
      </c>
      <c r="S360">
        <f t="shared" si="36"/>
        <v>1</v>
      </c>
      <c r="T360">
        <f t="shared" si="37"/>
        <v>42453</v>
      </c>
      <c r="U360" s="10">
        <f t="shared" si="38"/>
        <v>51386</v>
      </c>
      <c r="V360">
        <f t="shared" si="39"/>
        <v>0.5188090358749676</v>
      </c>
      <c r="W360" t="str">
        <f t="shared" si="40"/>
        <v>Stevenage</v>
      </c>
      <c r="X360">
        <f t="shared" si="41"/>
        <v>20428</v>
      </c>
      <c r="Z360">
        <v>0</v>
      </c>
      <c r="AA360" s="6">
        <v>358</v>
      </c>
      <c r="AB360" s="7" t="s">
        <v>2499</v>
      </c>
      <c r="AC360" s="92">
        <v>26</v>
      </c>
      <c r="AD360" s="92" t="s">
        <v>1742</v>
      </c>
      <c r="AE360" s="93">
        <v>2</v>
      </c>
      <c r="AF360" s="93">
        <v>2</v>
      </c>
      <c r="AG360" s="94" t="s">
        <v>1808</v>
      </c>
      <c r="AH360" s="95">
        <v>1942</v>
      </c>
      <c r="AI360" s="95" t="s">
        <v>1809</v>
      </c>
      <c r="AJ360" s="95" t="s">
        <v>387</v>
      </c>
      <c r="AK360" s="95" t="s">
        <v>1810</v>
      </c>
      <c r="AL360" s="95"/>
      <c r="AM360" s="95" t="s">
        <v>1811</v>
      </c>
      <c r="AN360" s="95">
        <v>1997</v>
      </c>
    </row>
    <row r="361" spans="1:40" ht="12.75">
      <c r="A361" s="6">
        <v>359</v>
      </c>
      <c r="B361" s="7" t="s">
        <v>2500</v>
      </c>
      <c r="C361">
        <v>49</v>
      </c>
      <c r="D361" s="6">
        <v>359</v>
      </c>
      <c r="E361" s="7" t="s">
        <v>2500</v>
      </c>
      <c r="F361" s="10">
        <v>19227</v>
      </c>
      <c r="G361" s="10">
        <v>25019</v>
      </c>
      <c r="H361" s="10">
        <v>9272</v>
      </c>
      <c r="I361" s="10">
        <v>0</v>
      </c>
      <c r="J361" s="10">
        <v>1718</v>
      </c>
      <c r="K361" s="10">
        <v>74015</v>
      </c>
      <c r="L361" s="11">
        <v>15437</v>
      </c>
      <c r="M361" s="11">
        <v>20992</v>
      </c>
      <c r="N361" s="11">
        <v>8088</v>
      </c>
      <c r="O361" s="12">
        <v>0</v>
      </c>
      <c r="P361" s="12">
        <v>1855</v>
      </c>
      <c r="Q361" s="11">
        <v>75724</v>
      </c>
      <c r="R361">
        <f t="shared" si="35"/>
        <v>1</v>
      </c>
      <c r="S361">
        <f t="shared" si="36"/>
        <v>1</v>
      </c>
      <c r="T361">
        <f t="shared" si="37"/>
        <v>46372</v>
      </c>
      <c r="U361" s="10">
        <f t="shared" si="38"/>
        <v>55236</v>
      </c>
      <c r="V361">
        <f t="shared" si="39"/>
        <v>0.4526869662727508</v>
      </c>
      <c r="W361" t="str">
        <f t="shared" si="40"/>
        <v>Watford</v>
      </c>
      <c r="X361">
        <f t="shared" si="41"/>
        <v>25380</v>
      </c>
      <c r="Z361">
        <v>0</v>
      </c>
      <c r="AA361" s="6">
        <v>359</v>
      </c>
      <c r="AB361" s="7" t="s">
        <v>2500</v>
      </c>
      <c r="AC361" s="92">
        <v>26</v>
      </c>
      <c r="AD361" s="92" t="s">
        <v>1742</v>
      </c>
      <c r="AE361" s="93">
        <v>2</v>
      </c>
      <c r="AF361" s="93">
        <v>2</v>
      </c>
      <c r="AG361" s="94" t="s">
        <v>1812</v>
      </c>
      <c r="AH361" s="95">
        <v>1972</v>
      </c>
      <c r="AI361" s="95" t="s">
        <v>1813</v>
      </c>
      <c r="AJ361" s="95" t="s">
        <v>346</v>
      </c>
      <c r="AK361" s="95" t="s">
        <v>1814</v>
      </c>
      <c r="AL361" s="95"/>
      <c r="AM361" s="95" t="s">
        <v>1815</v>
      </c>
      <c r="AN361" s="95">
        <v>1997</v>
      </c>
    </row>
    <row r="362" spans="1:40" ht="12.75">
      <c r="A362" s="6">
        <v>360</v>
      </c>
      <c r="B362" s="7" t="s">
        <v>2501</v>
      </c>
      <c r="C362">
        <v>49</v>
      </c>
      <c r="D362" s="6">
        <v>360</v>
      </c>
      <c r="E362" s="7" t="s">
        <v>2501</v>
      </c>
      <c r="F362" s="10">
        <v>19341</v>
      </c>
      <c r="G362" s="10">
        <v>24936</v>
      </c>
      <c r="H362" s="10">
        <v>7161</v>
      </c>
      <c r="I362" s="10">
        <v>0</v>
      </c>
      <c r="J362" s="10">
        <v>1530</v>
      </c>
      <c r="K362" s="10">
        <v>67395</v>
      </c>
      <c r="L362" s="11">
        <v>17288</v>
      </c>
      <c r="M362" s="11">
        <v>18484</v>
      </c>
      <c r="N362" s="11">
        <v>6021</v>
      </c>
      <c r="O362" s="12">
        <v>0</v>
      </c>
      <c r="P362" s="12">
        <v>1028</v>
      </c>
      <c r="Q362" s="11">
        <v>67004</v>
      </c>
      <c r="R362">
        <f t="shared" si="35"/>
        <v>1</v>
      </c>
      <c r="S362">
        <f t="shared" si="36"/>
        <v>1</v>
      </c>
      <c r="T362">
        <f t="shared" si="37"/>
        <v>42821</v>
      </c>
      <c r="U362" s="10">
        <f t="shared" si="38"/>
        <v>52968</v>
      </c>
      <c r="V362">
        <f t="shared" si="39"/>
        <v>0.4316573643772915</v>
      </c>
      <c r="W362" t="str">
        <f t="shared" si="40"/>
        <v>Welwyn Hatfield</v>
      </c>
      <c r="X362">
        <f t="shared" si="41"/>
        <v>24337</v>
      </c>
      <c r="Z362">
        <v>0</v>
      </c>
      <c r="AA362" s="6">
        <v>360</v>
      </c>
      <c r="AB362" s="7" t="s">
        <v>2501</v>
      </c>
      <c r="AC362" s="92">
        <v>26</v>
      </c>
      <c r="AD362" s="92" t="s">
        <v>1742</v>
      </c>
      <c r="AE362" s="93">
        <v>2</v>
      </c>
      <c r="AF362" s="93">
        <v>2</v>
      </c>
      <c r="AG362" s="94" t="s">
        <v>1816</v>
      </c>
      <c r="AH362" s="95">
        <v>1955</v>
      </c>
      <c r="AI362" s="95" t="s">
        <v>1817</v>
      </c>
      <c r="AJ362" s="95" t="s">
        <v>346</v>
      </c>
      <c r="AK362" s="95" t="s">
        <v>1818</v>
      </c>
      <c r="AL362" s="95"/>
      <c r="AM362" s="95" t="s">
        <v>1819</v>
      </c>
      <c r="AN362" s="95">
        <v>1997</v>
      </c>
    </row>
    <row r="363" spans="1:40" ht="12.75">
      <c r="A363" s="6">
        <v>361</v>
      </c>
      <c r="B363" s="7" t="s">
        <v>2502</v>
      </c>
      <c r="C363">
        <v>50</v>
      </c>
      <c r="D363" s="6">
        <v>361</v>
      </c>
      <c r="E363" s="7" t="s">
        <v>2502</v>
      </c>
      <c r="F363" s="10">
        <v>22899</v>
      </c>
      <c r="G363" s="10">
        <v>17544</v>
      </c>
      <c r="H363" s="10">
        <v>10901</v>
      </c>
      <c r="I363" s="10">
        <v>0</v>
      </c>
      <c r="J363" s="10">
        <v>3950</v>
      </c>
      <c r="K363" s="10">
        <v>74149</v>
      </c>
      <c r="L363" s="11">
        <v>22739</v>
      </c>
      <c r="M363" s="11">
        <v>15380</v>
      </c>
      <c r="N363" s="11">
        <v>7236</v>
      </c>
      <c r="O363" s="12">
        <v>0</v>
      </c>
      <c r="P363" s="12">
        <v>2582</v>
      </c>
      <c r="Q363" s="11">
        <v>76699</v>
      </c>
      <c r="R363">
        <f t="shared" si="35"/>
        <v>0</v>
      </c>
      <c r="S363">
        <f t="shared" si="36"/>
        <v>0</v>
      </c>
      <c r="T363">
        <f t="shared" si="37"/>
        <v>47937</v>
      </c>
      <c r="U363" s="10">
        <f t="shared" si="38"/>
        <v>55294</v>
      </c>
      <c r="V363">
        <f t="shared" si="39"/>
        <v>0.3208377662348499</v>
      </c>
      <c r="W363" t="str">
        <f t="shared" si="40"/>
        <v>Ashford</v>
      </c>
      <c r="X363">
        <f t="shared" si="41"/>
        <v>25198</v>
      </c>
      <c r="Z363">
        <v>0</v>
      </c>
      <c r="AA363" s="6">
        <v>361</v>
      </c>
      <c r="AB363" s="7" t="s">
        <v>2502</v>
      </c>
      <c r="AC363" s="92">
        <v>27</v>
      </c>
      <c r="AD363" s="92" t="s">
        <v>717</v>
      </c>
      <c r="AE363" s="93">
        <v>1</v>
      </c>
      <c r="AF363" s="93">
        <v>1</v>
      </c>
      <c r="AG363" s="94" t="s">
        <v>1820</v>
      </c>
      <c r="AH363" s="95">
        <v>1956</v>
      </c>
      <c r="AI363" s="95" t="s">
        <v>412</v>
      </c>
      <c r="AJ363" s="95" t="s">
        <v>346</v>
      </c>
      <c r="AK363" s="95" t="s">
        <v>1821</v>
      </c>
      <c r="AL363" s="95" t="s">
        <v>1822</v>
      </c>
      <c r="AM363" s="95" t="s">
        <v>1823</v>
      </c>
      <c r="AN363" s="95">
        <v>1997</v>
      </c>
    </row>
    <row r="364" spans="1:40" ht="12.75">
      <c r="A364" s="6">
        <v>362</v>
      </c>
      <c r="B364" s="7" t="s">
        <v>2503</v>
      </c>
      <c r="C364">
        <v>50</v>
      </c>
      <c r="D364" s="6">
        <v>362</v>
      </c>
      <c r="E364" s="7" t="s">
        <v>2503</v>
      </c>
      <c r="F364" s="10">
        <v>20913</v>
      </c>
      <c r="G364" s="10">
        <v>16949</v>
      </c>
      <c r="H364" s="10">
        <v>12854</v>
      </c>
      <c r="I364" s="10">
        <v>0</v>
      </c>
      <c r="J364" s="10">
        <v>3393</v>
      </c>
      <c r="K364" s="10">
        <v>74548</v>
      </c>
      <c r="L364" s="11">
        <v>18711</v>
      </c>
      <c r="M364" s="11">
        <v>16642</v>
      </c>
      <c r="N364" s="11">
        <v>8056</v>
      </c>
      <c r="O364" s="12">
        <v>0</v>
      </c>
      <c r="P364" s="12">
        <v>1723</v>
      </c>
      <c r="Q364" s="11">
        <v>74159</v>
      </c>
      <c r="R364">
        <f t="shared" si="35"/>
        <v>0</v>
      </c>
      <c r="S364">
        <f t="shared" si="36"/>
        <v>0</v>
      </c>
      <c r="T364">
        <f t="shared" si="37"/>
        <v>45132</v>
      </c>
      <c r="U364" s="10">
        <f t="shared" si="38"/>
        <v>54109</v>
      </c>
      <c r="V364">
        <f t="shared" si="39"/>
        <v>0.3687405831782327</v>
      </c>
      <c r="W364" t="str">
        <f t="shared" si="40"/>
        <v>Canterbury</v>
      </c>
      <c r="X364">
        <f t="shared" si="41"/>
        <v>26421</v>
      </c>
      <c r="Z364">
        <v>0</v>
      </c>
      <c r="AA364" s="6">
        <v>362</v>
      </c>
      <c r="AB364" s="7" t="s">
        <v>2503</v>
      </c>
      <c r="AC364" s="92">
        <v>27</v>
      </c>
      <c r="AD364" s="92" t="s">
        <v>717</v>
      </c>
      <c r="AE364" s="93">
        <v>1</v>
      </c>
      <c r="AF364" s="93">
        <v>1</v>
      </c>
      <c r="AG364" s="94" t="s">
        <v>1824</v>
      </c>
      <c r="AH364" s="95">
        <v>1953</v>
      </c>
      <c r="AI364" s="95" t="s">
        <v>1825</v>
      </c>
      <c r="AJ364" s="95" t="s">
        <v>346</v>
      </c>
      <c r="AK364" s="95" t="s">
        <v>1826</v>
      </c>
      <c r="AL364" s="95" t="s">
        <v>1827</v>
      </c>
      <c r="AM364" s="95" t="s">
        <v>1828</v>
      </c>
      <c r="AN364" s="95">
        <v>1987</v>
      </c>
    </row>
    <row r="365" spans="1:40" ht="12.75">
      <c r="A365" s="6">
        <v>363</v>
      </c>
      <c r="B365" s="7" t="s">
        <v>2504</v>
      </c>
      <c r="C365">
        <v>51</v>
      </c>
      <c r="D365" s="6">
        <v>363</v>
      </c>
      <c r="E365" s="7" t="s">
        <v>2504</v>
      </c>
      <c r="F365" s="10">
        <v>18401</v>
      </c>
      <c r="G365" s="10">
        <v>21191</v>
      </c>
      <c r="H365" s="10">
        <v>7389</v>
      </c>
      <c r="I365" s="10">
        <v>0</v>
      </c>
      <c r="J365" s="10">
        <v>2180</v>
      </c>
      <c r="K365" s="10">
        <v>69172</v>
      </c>
      <c r="L365" s="11">
        <v>14840</v>
      </c>
      <c r="M365" s="11">
        <v>19180</v>
      </c>
      <c r="N365" s="11">
        <v>4705</v>
      </c>
      <c r="O365" s="12">
        <v>0</v>
      </c>
      <c r="P365" s="12">
        <v>1010</v>
      </c>
      <c r="Q365" s="11">
        <v>69759</v>
      </c>
      <c r="R365">
        <f t="shared" si="35"/>
        <v>1</v>
      </c>
      <c r="S365">
        <f t="shared" si="36"/>
        <v>1</v>
      </c>
      <c r="T365">
        <f t="shared" si="37"/>
        <v>39735</v>
      </c>
      <c r="U365" s="10">
        <f t="shared" si="38"/>
        <v>49161</v>
      </c>
      <c r="V365">
        <f t="shared" si="39"/>
        <v>0.4826978734113502</v>
      </c>
      <c r="W365" t="str">
        <f t="shared" si="40"/>
        <v>Chatham and Aylesford</v>
      </c>
      <c r="X365">
        <f t="shared" si="41"/>
        <v>20555</v>
      </c>
      <c r="Z365">
        <v>0</v>
      </c>
      <c r="AA365" s="6">
        <v>363</v>
      </c>
      <c r="AB365" s="7" t="s">
        <v>2504</v>
      </c>
      <c r="AC365" s="92">
        <v>27</v>
      </c>
      <c r="AD365" s="92" t="s">
        <v>717</v>
      </c>
      <c r="AE365" s="93">
        <v>2</v>
      </c>
      <c r="AF365" s="93">
        <v>2</v>
      </c>
      <c r="AG365" s="94" t="s">
        <v>1829</v>
      </c>
      <c r="AH365" s="95">
        <v>1966</v>
      </c>
      <c r="AI365" s="95" t="s">
        <v>1830</v>
      </c>
      <c r="AJ365" s="95" t="s">
        <v>346</v>
      </c>
      <c r="AK365" s="95" t="s">
        <v>386</v>
      </c>
      <c r="AL365" s="95" t="s">
        <v>387</v>
      </c>
      <c r="AM365" s="95" t="s">
        <v>57</v>
      </c>
      <c r="AN365" s="95">
        <v>1997</v>
      </c>
    </row>
    <row r="366" spans="1:40" ht="12.75">
      <c r="A366" s="6">
        <v>364</v>
      </c>
      <c r="B366" s="7" t="s">
        <v>2505</v>
      </c>
      <c r="C366">
        <v>51</v>
      </c>
      <c r="D366" s="6">
        <v>364</v>
      </c>
      <c r="E366" s="7" t="s">
        <v>2505</v>
      </c>
      <c r="F366" s="10">
        <v>20950</v>
      </c>
      <c r="G366" s="10">
        <v>25278</v>
      </c>
      <c r="H366" s="10">
        <v>4827</v>
      </c>
      <c r="I366" s="10">
        <v>0</v>
      </c>
      <c r="J366" s="10">
        <v>943</v>
      </c>
      <c r="K366" s="10">
        <v>69726</v>
      </c>
      <c r="L366" s="11">
        <v>18160</v>
      </c>
      <c r="M366" s="11">
        <v>21466</v>
      </c>
      <c r="N366" s="11">
        <v>3781</v>
      </c>
      <c r="O366" s="12">
        <v>0</v>
      </c>
      <c r="P366" s="12">
        <v>1333</v>
      </c>
      <c r="Q366" s="11">
        <v>72258</v>
      </c>
      <c r="R366">
        <f t="shared" si="35"/>
        <v>1</v>
      </c>
      <c r="S366">
        <f t="shared" si="36"/>
        <v>1</v>
      </c>
      <c r="T366">
        <f t="shared" si="37"/>
        <v>44740</v>
      </c>
      <c r="U366" s="10">
        <f t="shared" si="38"/>
        <v>51998</v>
      </c>
      <c r="V366">
        <f t="shared" si="39"/>
        <v>0.47979436745641485</v>
      </c>
      <c r="W366" t="str">
        <f t="shared" si="40"/>
        <v>Dartford</v>
      </c>
      <c r="X366">
        <f t="shared" si="41"/>
        <v>23274</v>
      </c>
      <c r="Z366">
        <v>0</v>
      </c>
      <c r="AA366" s="6">
        <v>364</v>
      </c>
      <c r="AB366" s="7" t="s">
        <v>2505</v>
      </c>
      <c r="AC366" s="92">
        <v>27</v>
      </c>
      <c r="AD366" s="92" t="s">
        <v>717</v>
      </c>
      <c r="AE366" s="93">
        <v>2</v>
      </c>
      <c r="AF366" s="93">
        <v>2</v>
      </c>
      <c r="AG366" s="94" t="s">
        <v>1831</v>
      </c>
      <c r="AH366" s="95">
        <v>1954</v>
      </c>
      <c r="AI366" s="95" t="s">
        <v>1832</v>
      </c>
      <c r="AJ366" s="95" t="s">
        <v>346</v>
      </c>
      <c r="AK366" s="95" t="s">
        <v>1320</v>
      </c>
      <c r="AL366" s="95"/>
      <c r="AM366" s="95" t="s">
        <v>1593</v>
      </c>
      <c r="AN366" s="95">
        <v>1997</v>
      </c>
    </row>
    <row r="367" spans="1:40" ht="12.75">
      <c r="A367" s="6">
        <v>365</v>
      </c>
      <c r="B367" s="7" t="s">
        <v>2506</v>
      </c>
      <c r="C367">
        <v>50</v>
      </c>
      <c r="D367" s="6">
        <v>365</v>
      </c>
      <c r="E367" s="7" t="s">
        <v>2506</v>
      </c>
      <c r="F367" s="10">
        <v>17796</v>
      </c>
      <c r="G367" s="10">
        <v>29535</v>
      </c>
      <c r="H367" s="10">
        <v>4302</v>
      </c>
      <c r="I367" s="10">
        <v>0</v>
      </c>
      <c r="J367" s="10">
        <v>2567</v>
      </c>
      <c r="K367" s="10">
        <v>68669</v>
      </c>
      <c r="L367" s="11">
        <v>16744</v>
      </c>
      <c r="M367" s="11">
        <v>21943</v>
      </c>
      <c r="N367" s="11">
        <v>5131</v>
      </c>
      <c r="O367" s="12">
        <v>0</v>
      </c>
      <c r="P367" s="12">
        <v>1142</v>
      </c>
      <c r="Q367" s="11">
        <v>69025</v>
      </c>
      <c r="R367">
        <f t="shared" si="35"/>
        <v>1</v>
      </c>
      <c r="S367">
        <f t="shared" si="36"/>
        <v>1</v>
      </c>
      <c r="T367">
        <f t="shared" si="37"/>
        <v>44960</v>
      </c>
      <c r="U367" s="10">
        <f t="shared" si="38"/>
        <v>54200</v>
      </c>
      <c r="V367">
        <f t="shared" si="39"/>
        <v>0.4880560498220641</v>
      </c>
      <c r="W367" t="str">
        <f t="shared" si="40"/>
        <v>Dover</v>
      </c>
      <c r="X367">
        <f t="shared" si="41"/>
        <v>23017</v>
      </c>
      <c r="Z367">
        <v>1</v>
      </c>
      <c r="AA367" s="6">
        <v>365</v>
      </c>
      <c r="AB367" s="7" t="s">
        <v>2506</v>
      </c>
      <c r="AC367" s="92">
        <v>27</v>
      </c>
      <c r="AD367" s="92" t="s">
        <v>717</v>
      </c>
      <c r="AE367" s="93">
        <v>2</v>
      </c>
      <c r="AF367" s="93">
        <v>2</v>
      </c>
      <c r="AG367" s="94" t="s">
        <v>1833</v>
      </c>
      <c r="AH367" s="95">
        <v>1943</v>
      </c>
      <c r="AI367" s="95" t="s">
        <v>1834</v>
      </c>
      <c r="AJ367" s="95" t="s">
        <v>1651</v>
      </c>
      <c r="AK367" s="95" t="s">
        <v>386</v>
      </c>
      <c r="AL367" s="95" t="s">
        <v>387</v>
      </c>
      <c r="AM367" s="95" t="s">
        <v>1835</v>
      </c>
      <c r="AN367" s="95">
        <v>1997</v>
      </c>
    </row>
    <row r="368" spans="1:40" ht="12.75">
      <c r="A368" s="6">
        <v>366</v>
      </c>
      <c r="B368" s="7" t="s">
        <v>2507</v>
      </c>
      <c r="C368">
        <v>50</v>
      </c>
      <c r="D368" s="6">
        <v>366</v>
      </c>
      <c r="E368" s="7" t="s">
        <v>2507</v>
      </c>
      <c r="F368" s="10">
        <v>22016</v>
      </c>
      <c r="G368" s="10">
        <v>17843</v>
      </c>
      <c r="H368" s="10">
        <v>6138</v>
      </c>
      <c r="I368" s="10">
        <v>0</v>
      </c>
      <c r="J368" s="10">
        <v>3609</v>
      </c>
      <c r="K368" s="10">
        <v>67490</v>
      </c>
      <c r="L368" s="11">
        <v>18739</v>
      </c>
      <c r="M368" s="11">
        <v>14556</v>
      </c>
      <c r="N368" s="11">
        <v>5529</v>
      </c>
      <c r="O368" s="12">
        <v>0</v>
      </c>
      <c r="P368" s="12">
        <v>2227</v>
      </c>
      <c r="Q368" s="11">
        <v>67995</v>
      </c>
      <c r="R368">
        <f t="shared" si="35"/>
        <v>0</v>
      </c>
      <c r="S368">
        <f t="shared" si="36"/>
        <v>0</v>
      </c>
      <c r="T368">
        <f t="shared" si="37"/>
        <v>41051</v>
      </c>
      <c r="U368" s="10">
        <f t="shared" si="38"/>
        <v>49606</v>
      </c>
      <c r="V368">
        <f t="shared" si="39"/>
        <v>0.3545833231833573</v>
      </c>
      <c r="W368" t="str">
        <f t="shared" si="40"/>
        <v>Faversham and Mid Kent</v>
      </c>
      <c r="X368">
        <f t="shared" si="41"/>
        <v>22312</v>
      </c>
      <c r="Z368">
        <v>0</v>
      </c>
      <c r="AA368" s="6">
        <v>366</v>
      </c>
      <c r="AB368" s="7" t="s">
        <v>2507</v>
      </c>
      <c r="AC368" s="92">
        <v>27</v>
      </c>
      <c r="AD368" s="92" t="s">
        <v>717</v>
      </c>
      <c r="AE368" s="93">
        <v>1</v>
      </c>
      <c r="AF368" s="93">
        <v>1</v>
      </c>
      <c r="AG368" s="94" t="s">
        <v>1836</v>
      </c>
      <c r="AH368" s="95">
        <v>1962</v>
      </c>
      <c r="AI368" s="95" t="s">
        <v>1837</v>
      </c>
      <c r="AJ368" s="95" t="s">
        <v>346</v>
      </c>
      <c r="AK368" s="95" t="s">
        <v>1838</v>
      </c>
      <c r="AL368" s="95" t="s">
        <v>1839</v>
      </c>
      <c r="AM368" s="95" t="s">
        <v>1840</v>
      </c>
      <c r="AN368" s="95">
        <v>2001</v>
      </c>
    </row>
    <row r="369" spans="1:40" ht="12.75">
      <c r="A369" s="6">
        <v>367</v>
      </c>
      <c r="B369" s="7" t="s">
        <v>2508</v>
      </c>
      <c r="C369">
        <v>50</v>
      </c>
      <c r="D369" s="6">
        <v>367</v>
      </c>
      <c r="E369" s="7" t="s">
        <v>2508</v>
      </c>
      <c r="F369" s="10">
        <v>20313</v>
      </c>
      <c r="G369" s="10">
        <v>12939</v>
      </c>
      <c r="H369" s="10">
        <v>13981</v>
      </c>
      <c r="I369" s="10">
        <v>0</v>
      </c>
      <c r="J369" s="10">
        <v>4817</v>
      </c>
      <c r="K369" s="10">
        <v>71153</v>
      </c>
      <c r="L369" s="11">
        <v>20645</v>
      </c>
      <c r="M369" s="11">
        <v>9260</v>
      </c>
      <c r="N369" s="11">
        <v>14738</v>
      </c>
      <c r="O369" s="12">
        <v>0</v>
      </c>
      <c r="P369" s="12">
        <v>1212</v>
      </c>
      <c r="Q369" s="11">
        <v>71503</v>
      </c>
      <c r="R369">
        <f t="shared" si="35"/>
        <v>0</v>
      </c>
      <c r="S369">
        <f t="shared" si="36"/>
        <v>0</v>
      </c>
      <c r="T369">
        <f t="shared" si="37"/>
        <v>45855</v>
      </c>
      <c r="U369" s="10">
        <f t="shared" si="38"/>
        <v>52050</v>
      </c>
      <c r="V369">
        <f t="shared" si="39"/>
        <v>0.20194090066514012</v>
      </c>
      <c r="W369" t="str">
        <f t="shared" si="40"/>
        <v>Folkestone and Hythe</v>
      </c>
      <c r="X369">
        <f t="shared" si="41"/>
        <v>25210</v>
      </c>
      <c r="Z369">
        <v>0</v>
      </c>
      <c r="AA369" s="6">
        <v>367</v>
      </c>
      <c r="AB369" s="7" t="s">
        <v>2508</v>
      </c>
      <c r="AC369" s="92">
        <v>27</v>
      </c>
      <c r="AD369" s="92" t="s">
        <v>717</v>
      </c>
      <c r="AE369" s="93">
        <v>1</v>
      </c>
      <c r="AF369" s="93">
        <v>1</v>
      </c>
      <c r="AG369" s="94" t="s">
        <v>1841</v>
      </c>
      <c r="AH369" s="95">
        <v>1941</v>
      </c>
      <c r="AI369" s="95" t="s">
        <v>1842</v>
      </c>
      <c r="AJ369" s="95" t="s">
        <v>346</v>
      </c>
      <c r="AK369" s="95" t="s">
        <v>2366</v>
      </c>
      <c r="AL369" s="95"/>
      <c r="AM369" s="95" t="s">
        <v>2130</v>
      </c>
      <c r="AN369" s="95">
        <v>1983</v>
      </c>
    </row>
    <row r="370" spans="1:40" ht="12.75">
      <c r="A370" s="6">
        <v>368</v>
      </c>
      <c r="B370" s="7" t="s">
        <v>806</v>
      </c>
      <c r="C370">
        <v>51</v>
      </c>
      <c r="D370" s="6">
        <v>368</v>
      </c>
      <c r="E370" s="7" t="s">
        <v>806</v>
      </c>
      <c r="F370" s="10">
        <v>18207</v>
      </c>
      <c r="G370" s="10">
        <v>20187</v>
      </c>
      <c r="H370" s="10">
        <v>9649</v>
      </c>
      <c r="I370" s="10">
        <v>0</v>
      </c>
      <c r="J370" s="10">
        <v>2640</v>
      </c>
      <c r="K370" s="10">
        <v>70389</v>
      </c>
      <c r="L370" s="11">
        <v>16510</v>
      </c>
      <c r="M370" s="11">
        <v>18782</v>
      </c>
      <c r="N370" s="11">
        <v>5755</v>
      </c>
      <c r="O370" s="12">
        <v>0</v>
      </c>
      <c r="P370" s="12">
        <v>1165</v>
      </c>
      <c r="Q370" s="11">
        <v>70898</v>
      </c>
      <c r="R370">
        <f t="shared" si="35"/>
        <v>1</v>
      </c>
      <c r="S370">
        <f t="shared" si="36"/>
        <v>1</v>
      </c>
      <c r="T370">
        <f t="shared" si="37"/>
        <v>42212</v>
      </c>
      <c r="U370" s="10">
        <f t="shared" si="38"/>
        <v>50683</v>
      </c>
      <c r="V370">
        <f t="shared" si="39"/>
        <v>0.4449445655263906</v>
      </c>
      <c r="W370" t="str">
        <f t="shared" si="40"/>
        <v>Gillingham</v>
      </c>
      <c r="X370">
        <f t="shared" si="41"/>
        <v>23430</v>
      </c>
      <c r="Z370">
        <v>0</v>
      </c>
      <c r="AA370" s="6">
        <v>368</v>
      </c>
      <c r="AB370" s="7" t="s">
        <v>806</v>
      </c>
      <c r="AC370" s="92">
        <v>27</v>
      </c>
      <c r="AD370" s="92" t="s">
        <v>717</v>
      </c>
      <c r="AE370" s="93">
        <v>2</v>
      </c>
      <c r="AF370" s="93">
        <v>2</v>
      </c>
      <c r="AG370" s="94" t="s">
        <v>1843</v>
      </c>
      <c r="AH370" s="95">
        <v>1957</v>
      </c>
      <c r="AI370" s="95" t="s">
        <v>1844</v>
      </c>
      <c r="AJ370" s="95" t="s">
        <v>346</v>
      </c>
      <c r="AK370" s="95" t="s">
        <v>1845</v>
      </c>
      <c r="AL370" s="95"/>
      <c r="AM370" s="95" t="s">
        <v>1846</v>
      </c>
      <c r="AN370" s="95">
        <v>1997</v>
      </c>
    </row>
    <row r="371" spans="1:40" ht="12.75">
      <c r="A371" s="6">
        <v>369</v>
      </c>
      <c r="B371" s="7" t="s">
        <v>807</v>
      </c>
      <c r="C371">
        <v>51</v>
      </c>
      <c r="D371" s="6">
        <v>369</v>
      </c>
      <c r="E371" s="7" t="s">
        <v>807</v>
      </c>
      <c r="F371" s="10">
        <v>20681</v>
      </c>
      <c r="G371" s="10">
        <v>26460</v>
      </c>
      <c r="H371" s="10">
        <v>4128</v>
      </c>
      <c r="I371" s="10">
        <v>0</v>
      </c>
      <c r="J371" s="10">
        <v>1984</v>
      </c>
      <c r="K371" s="10">
        <v>69234</v>
      </c>
      <c r="L371" s="11">
        <v>16911</v>
      </c>
      <c r="M371" s="11">
        <v>21773</v>
      </c>
      <c r="N371" s="11">
        <v>4031</v>
      </c>
      <c r="O371" s="12">
        <v>0</v>
      </c>
      <c r="P371" s="12">
        <v>924</v>
      </c>
      <c r="Q371" s="11">
        <v>69590</v>
      </c>
      <c r="R371">
        <f t="shared" si="35"/>
        <v>1</v>
      </c>
      <c r="S371">
        <f t="shared" si="36"/>
        <v>1</v>
      </c>
      <c r="T371">
        <f t="shared" si="37"/>
        <v>43639</v>
      </c>
      <c r="U371" s="10">
        <f t="shared" si="38"/>
        <v>53253</v>
      </c>
      <c r="V371">
        <f t="shared" si="39"/>
        <v>0.49893443937762094</v>
      </c>
      <c r="W371" t="str">
        <f t="shared" si="40"/>
        <v>Gravesham</v>
      </c>
      <c r="X371">
        <f t="shared" si="41"/>
        <v>21866</v>
      </c>
      <c r="Z371">
        <v>1</v>
      </c>
      <c r="AA371" s="6">
        <v>369</v>
      </c>
      <c r="AB371" s="7" t="s">
        <v>807</v>
      </c>
      <c r="AC371" s="92">
        <v>27</v>
      </c>
      <c r="AD371" s="92" t="s">
        <v>717</v>
      </c>
      <c r="AE371" s="93">
        <v>2</v>
      </c>
      <c r="AF371" s="93">
        <v>2</v>
      </c>
      <c r="AG371" s="94" t="s">
        <v>1847</v>
      </c>
      <c r="AH371" s="95">
        <v>1952</v>
      </c>
      <c r="AI371" s="95" t="s">
        <v>1848</v>
      </c>
      <c r="AJ371" s="95" t="s">
        <v>362</v>
      </c>
      <c r="AK371" s="95" t="s">
        <v>2891</v>
      </c>
      <c r="AL371" s="95"/>
      <c r="AM371" s="95" t="s">
        <v>1849</v>
      </c>
      <c r="AN371" s="95">
        <v>1997</v>
      </c>
    </row>
    <row r="372" spans="1:40" ht="12.75">
      <c r="A372" s="6">
        <v>370</v>
      </c>
      <c r="B372" s="7" t="s">
        <v>808</v>
      </c>
      <c r="C372">
        <v>51</v>
      </c>
      <c r="D372" s="6">
        <v>370</v>
      </c>
      <c r="E372" s="7" t="s">
        <v>808</v>
      </c>
      <c r="F372" s="10">
        <v>23657</v>
      </c>
      <c r="G372" s="10">
        <v>14054</v>
      </c>
      <c r="H372" s="10">
        <v>11986</v>
      </c>
      <c r="I372" s="10">
        <v>0</v>
      </c>
      <c r="J372" s="10">
        <v>3911</v>
      </c>
      <c r="K372" s="10">
        <v>72466</v>
      </c>
      <c r="L372" s="11">
        <v>22621</v>
      </c>
      <c r="M372" s="11">
        <v>12303</v>
      </c>
      <c r="N372" s="11">
        <v>9064</v>
      </c>
      <c r="O372" s="12">
        <v>0</v>
      </c>
      <c r="P372" s="12">
        <v>1589</v>
      </c>
      <c r="Q372" s="11">
        <v>74002</v>
      </c>
      <c r="R372">
        <f t="shared" si="35"/>
        <v>0</v>
      </c>
      <c r="S372">
        <f t="shared" si="36"/>
        <v>0</v>
      </c>
      <c r="T372">
        <f t="shared" si="37"/>
        <v>45577</v>
      </c>
      <c r="U372" s="10">
        <f t="shared" si="38"/>
        <v>53608</v>
      </c>
      <c r="V372">
        <f t="shared" si="39"/>
        <v>0.2699387849134432</v>
      </c>
      <c r="W372" t="str">
        <f t="shared" si="40"/>
        <v>Maidstone and The Weald</v>
      </c>
      <c r="X372">
        <f t="shared" si="41"/>
        <v>22956</v>
      </c>
      <c r="Z372">
        <v>0</v>
      </c>
      <c r="AA372" s="6">
        <v>370</v>
      </c>
      <c r="AB372" s="7" t="s">
        <v>808</v>
      </c>
      <c r="AC372" s="92">
        <v>27</v>
      </c>
      <c r="AD372" s="92" t="s">
        <v>717</v>
      </c>
      <c r="AE372" s="93">
        <v>1</v>
      </c>
      <c r="AF372" s="93">
        <v>1</v>
      </c>
      <c r="AG372" s="94" t="s">
        <v>1850</v>
      </c>
      <c r="AH372" s="95">
        <v>1947</v>
      </c>
      <c r="AI372" s="95" t="s">
        <v>1851</v>
      </c>
      <c r="AJ372" s="95" t="s">
        <v>346</v>
      </c>
      <c r="AK372" s="95" t="s">
        <v>1852</v>
      </c>
      <c r="AL372" s="95"/>
      <c r="AM372" s="95" t="s">
        <v>1853</v>
      </c>
      <c r="AN372" s="95">
        <v>1987</v>
      </c>
    </row>
    <row r="373" spans="1:40" ht="12.75">
      <c r="A373" s="6">
        <v>371</v>
      </c>
      <c r="B373" s="7" t="s">
        <v>809</v>
      </c>
      <c r="C373">
        <v>51</v>
      </c>
      <c r="D373" s="6">
        <v>371</v>
      </c>
      <c r="E373" s="7" t="s">
        <v>809</v>
      </c>
      <c r="F373" s="10">
        <v>16504</v>
      </c>
      <c r="G373" s="10">
        <v>21858</v>
      </c>
      <c r="H373" s="10">
        <v>4555</v>
      </c>
      <c r="I373" s="10">
        <v>0</v>
      </c>
      <c r="J373" s="10">
        <v>1825</v>
      </c>
      <c r="K373" s="10">
        <v>61736</v>
      </c>
      <c r="L373" s="11">
        <v>15134</v>
      </c>
      <c r="M373" s="11">
        <v>18914</v>
      </c>
      <c r="N373" s="11">
        <v>3604</v>
      </c>
      <c r="O373" s="12">
        <v>0</v>
      </c>
      <c r="P373" s="12">
        <v>958</v>
      </c>
      <c r="Q373" s="11">
        <v>64930</v>
      </c>
      <c r="R373">
        <f t="shared" si="35"/>
        <v>1</v>
      </c>
      <c r="S373">
        <f t="shared" si="36"/>
        <v>1</v>
      </c>
      <c r="T373">
        <f t="shared" si="37"/>
        <v>38610</v>
      </c>
      <c r="U373" s="10">
        <f t="shared" si="38"/>
        <v>44742</v>
      </c>
      <c r="V373">
        <f t="shared" si="39"/>
        <v>0.48987308987308986</v>
      </c>
      <c r="W373" t="str">
        <f t="shared" si="40"/>
        <v>Medway</v>
      </c>
      <c r="X373">
        <f t="shared" si="41"/>
        <v>19696</v>
      </c>
      <c r="Z373">
        <v>0</v>
      </c>
      <c r="AA373" s="6">
        <v>371</v>
      </c>
      <c r="AB373" s="7" t="s">
        <v>809</v>
      </c>
      <c r="AC373" s="92">
        <v>27</v>
      </c>
      <c r="AD373" s="92" t="s">
        <v>717</v>
      </c>
      <c r="AE373" s="93">
        <v>2</v>
      </c>
      <c r="AF373" s="93">
        <v>2</v>
      </c>
      <c r="AG373" s="94" t="s">
        <v>1854</v>
      </c>
      <c r="AH373" s="95">
        <v>1944</v>
      </c>
      <c r="AI373" s="95" t="s">
        <v>1855</v>
      </c>
      <c r="AJ373" s="95" t="s">
        <v>346</v>
      </c>
      <c r="AK373" s="95" t="s">
        <v>1856</v>
      </c>
      <c r="AL373" s="95"/>
      <c r="AM373" s="95" t="s">
        <v>2130</v>
      </c>
      <c r="AN373" s="95">
        <v>1997</v>
      </c>
    </row>
    <row r="374" spans="1:40" ht="12.75">
      <c r="A374" s="6">
        <v>372</v>
      </c>
      <c r="B374" s="7" t="s">
        <v>810</v>
      </c>
      <c r="C374">
        <v>50</v>
      </c>
      <c r="D374" s="6">
        <v>372</v>
      </c>
      <c r="E374" s="7" t="s">
        <v>810</v>
      </c>
      <c r="F374" s="10">
        <v>21586</v>
      </c>
      <c r="G374" s="10">
        <v>18820</v>
      </c>
      <c r="H374" s="10">
        <v>5576</v>
      </c>
      <c r="I374" s="10">
        <v>0</v>
      </c>
      <c r="J374" s="10">
        <v>2973</v>
      </c>
      <c r="K374" s="10">
        <v>71112</v>
      </c>
      <c r="L374" s="11">
        <v>21050</v>
      </c>
      <c r="M374" s="11">
        <v>14400</v>
      </c>
      <c r="N374" s="11">
        <v>4603</v>
      </c>
      <c r="O374" s="12">
        <v>0</v>
      </c>
      <c r="P374" s="12">
        <v>1815</v>
      </c>
      <c r="Q374" s="11">
        <v>70581</v>
      </c>
      <c r="R374">
        <f t="shared" si="35"/>
        <v>0</v>
      </c>
      <c r="S374">
        <f t="shared" si="36"/>
        <v>0</v>
      </c>
      <c r="T374">
        <f t="shared" si="37"/>
        <v>41868</v>
      </c>
      <c r="U374" s="10">
        <f t="shared" si="38"/>
        <v>48955</v>
      </c>
      <c r="V374">
        <f t="shared" si="39"/>
        <v>0.34393809114359414</v>
      </c>
      <c r="W374" t="str">
        <f t="shared" si="40"/>
        <v>North Thanet </v>
      </c>
      <c r="X374">
        <f t="shared" si="41"/>
        <v>20818</v>
      </c>
      <c r="Z374">
        <v>0</v>
      </c>
      <c r="AA374" s="6">
        <v>372</v>
      </c>
      <c r="AB374" s="7" t="s">
        <v>810</v>
      </c>
      <c r="AC374" s="92">
        <v>27</v>
      </c>
      <c r="AD374" s="92" t="s">
        <v>717</v>
      </c>
      <c r="AE374" s="93">
        <v>1</v>
      </c>
      <c r="AF374" s="93">
        <v>1</v>
      </c>
      <c r="AG374" s="94" t="s">
        <v>1857</v>
      </c>
      <c r="AH374" s="95">
        <v>1943</v>
      </c>
      <c r="AI374" s="95" t="s">
        <v>1858</v>
      </c>
      <c r="AJ374" s="95" t="s">
        <v>346</v>
      </c>
      <c r="AK374" s="95" t="s">
        <v>1859</v>
      </c>
      <c r="AL374" s="95"/>
      <c r="AM374" s="95" t="s">
        <v>1860</v>
      </c>
      <c r="AN374" s="95">
        <v>1983</v>
      </c>
    </row>
    <row r="375" spans="1:40" ht="12.75">
      <c r="A375" s="6">
        <v>373</v>
      </c>
      <c r="B375" s="7" t="s">
        <v>811</v>
      </c>
      <c r="C375">
        <v>51</v>
      </c>
      <c r="D375" s="6">
        <v>373</v>
      </c>
      <c r="E375" s="7" t="s">
        <v>811</v>
      </c>
      <c r="F375" s="10">
        <v>22776</v>
      </c>
      <c r="G375" s="10">
        <v>12315</v>
      </c>
      <c r="H375" s="10">
        <v>12086</v>
      </c>
      <c r="I375" s="10">
        <v>0</v>
      </c>
      <c r="J375" s="10">
        <v>2972</v>
      </c>
      <c r="K375" s="10">
        <v>66474</v>
      </c>
      <c r="L375" s="11">
        <v>21052</v>
      </c>
      <c r="M375" s="11">
        <v>10898</v>
      </c>
      <c r="N375" s="11">
        <v>9214</v>
      </c>
      <c r="O375" s="12">
        <v>0</v>
      </c>
      <c r="P375" s="12">
        <v>1450</v>
      </c>
      <c r="Q375" s="11">
        <v>66648</v>
      </c>
      <c r="R375">
        <f t="shared" si="35"/>
        <v>0</v>
      </c>
      <c r="S375">
        <f t="shared" si="36"/>
        <v>0</v>
      </c>
      <c r="T375">
        <f t="shared" si="37"/>
        <v>42614</v>
      </c>
      <c r="U375" s="10">
        <f t="shared" si="38"/>
        <v>50149</v>
      </c>
      <c r="V375">
        <f t="shared" si="39"/>
        <v>0.25573755103956447</v>
      </c>
      <c r="W375" t="str">
        <f t="shared" si="40"/>
        <v>Sevenoaks</v>
      </c>
      <c r="X375">
        <f t="shared" si="41"/>
        <v>21562</v>
      </c>
      <c r="Z375">
        <v>0</v>
      </c>
      <c r="AA375" s="6">
        <v>373</v>
      </c>
      <c r="AB375" s="7" t="s">
        <v>811</v>
      </c>
      <c r="AC375" s="92">
        <v>27</v>
      </c>
      <c r="AD375" s="92" t="s">
        <v>717</v>
      </c>
      <c r="AE375" s="93">
        <v>1</v>
      </c>
      <c r="AF375" s="93">
        <v>1</v>
      </c>
      <c r="AG375" s="94" t="s">
        <v>1861</v>
      </c>
      <c r="AH375" s="95">
        <v>1952</v>
      </c>
      <c r="AI375" s="95" t="s">
        <v>1862</v>
      </c>
      <c r="AJ375" s="95" t="s">
        <v>421</v>
      </c>
      <c r="AK375" s="95" t="s">
        <v>1338</v>
      </c>
      <c r="AL375" s="95"/>
      <c r="AM375" s="95" t="s">
        <v>1863</v>
      </c>
      <c r="AN375" s="95">
        <v>1997</v>
      </c>
    </row>
    <row r="376" spans="1:40" ht="12.75">
      <c r="A376" s="6">
        <v>374</v>
      </c>
      <c r="B376" s="7" t="s">
        <v>812</v>
      </c>
      <c r="C376">
        <v>50</v>
      </c>
      <c r="D376" s="6">
        <v>374</v>
      </c>
      <c r="E376" s="7" t="s">
        <v>812</v>
      </c>
      <c r="F376" s="10">
        <v>16794</v>
      </c>
      <c r="G376" s="10">
        <v>18723</v>
      </c>
      <c r="H376" s="10">
        <v>8447</v>
      </c>
      <c r="I376" s="10">
        <v>0</v>
      </c>
      <c r="J376" s="10">
        <v>2198</v>
      </c>
      <c r="K376" s="10">
        <v>63850</v>
      </c>
      <c r="L376" s="11">
        <v>13831</v>
      </c>
      <c r="M376" s="11">
        <v>17340</v>
      </c>
      <c r="N376" s="11">
        <v>5353</v>
      </c>
      <c r="O376" s="12">
        <v>0</v>
      </c>
      <c r="P376" s="12">
        <v>1334</v>
      </c>
      <c r="Q376" s="11">
        <v>65825</v>
      </c>
      <c r="R376">
        <f t="shared" si="35"/>
        <v>1</v>
      </c>
      <c r="S376">
        <f t="shared" si="36"/>
        <v>1</v>
      </c>
      <c r="T376">
        <f t="shared" si="37"/>
        <v>37858</v>
      </c>
      <c r="U376" s="10">
        <f t="shared" si="38"/>
        <v>46162</v>
      </c>
      <c r="V376">
        <f t="shared" si="39"/>
        <v>0.4580273654181415</v>
      </c>
      <c r="W376" t="str">
        <f t="shared" si="40"/>
        <v>Sittingbourne and Sheppey</v>
      </c>
      <c r="X376">
        <f t="shared" si="41"/>
        <v>20518</v>
      </c>
      <c r="Z376">
        <v>0</v>
      </c>
      <c r="AA376" s="6">
        <v>374</v>
      </c>
      <c r="AB376" s="7" t="s">
        <v>812</v>
      </c>
      <c r="AC376" s="92">
        <v>27</v>
      </c>
      <c r="AD376" s="92" t="s">
        <v>717</v>
      </c>
      <c r="AE376" s="93">
        <v>2</v>
      </c>
      <c r="AF376" s="93">
        <v>2</v>
      </c>
      <c r="AG376" s="94" t="s">
        <v>1864</v>
      </c>
      <c r="AH376" s="95">
        <v>1949</v>
      </c>
      <c r="AI376" s="95" t="s">
        <v>1865</v>
      </c>
      <c r="AJ376" s="95" t="s">
        <v>346</v>
      </c>
      <c r="AK376" s="95" t="s">
        <v>1866</v>
      </c>
      <c r="AL376" s="95"/>
      <c r="AM376" s="95" t="s">
        <v>1867</v>
      </c>
      <c r="AN376" s="95">
        <v>1997</v>
      </c>
    </row>
    <row r="377" spans="1:40" ht="12.75">
      <c r="A377" s="6">
        <v>375</v>
      </c>
      <c r="B377" s="7" t="s">
        <v>813</v>
      </c>
      <c r="C377">
        <v>50</v>
      </c>
      <c r="D377" s="6">
        <v>375</v>
      </c>
      <c r="E377" s="7" t="s">
        <v>813</v>
      </c>
      <c r="F377" s="10">
        <v>17899</v>
      </c>
      <c r="G377" s="10">
        <v>20777</v>
      </c>
      <c r="H377" s="10">
        <v>5263</v>
      </c>
      <c r="I377" s="10">
        <v>0</v>
      </c>
      <c r="J377" s="10">
        <v>1049</v>
      </c>
      <c r="K377" s="10">
        <v>62792</v>
      </c>
      <c r="L377" s="11">
        <v>16210</v>
      </c>
      <c r="M377" s="11">
        <v>18002</v>
      </c>
      <c r="N377" s="11">
        <v>3706</v>
      </c>
      <c r="O377" s="12">
        <v>0</v>
      </c>
      <c r="P377" s="12">
        <v>1513</v>
      </c>
      <c r="Q377" s="11">
        <v>61462</v>
      </c>
      <c r="R377">
        <f t="shared" si="35"/>
        <v>1</v>
      </c>
      <c r="S377">
        <f t="shared" si="36"/>
        <v>1</v>
      </c>
      <c r="T377">
        <f t="shared" si="37"/>
        <v>39431</v>
      </c>
      <c r="U377" s="10">
        <f t="shared" si="38"/>
        <v>44988</v>
      </c>
      <c r="V377">
        <f t="shared" si="39"/>
        <v>0.4565443432832036</v>
      </c>
      <c r="W377" t="str">
        <f t="shared" si="40"/>
        <v>South Thanet </v>
      </c>
      <c r="X377">
        <f t="shared" si="41"/>
        <v>21429</v>
      </c>
      <c r="Z377">
        <v>0</v>
      </c>
      <c r="AA377" s="6">
        <v>375</v>
      </c>
      <c r="AB377" s="7" t="s">
        <v>813</v>
      </c>
      <c r="AC377" s="92">
        <v>27</v>
      </c>
      <c r="AD377" s="92" t="s">
        <v>717</v>
      </c>
      <c r="AE377" s="93">
        <v>2</v>
      </c>
      <c r="AF377" s="93">
        <v>2</v>
      </c>
      <c r="AG377" s="94" t="s">
        <v>1868</v>
      </c>
      <c r="AH377" s="95">
        <v>1952</v>
      </c>
      <c r="AI377" s="95" t="s">
        <v>1869</v>
      </c>
      <c r="AJ377" s="95" t="s">
        <v>346</v>
      </c>
      <c r="AK377" s="95" t="s">
        <v>1870</v>
      </c>
      <c r="AL377" s="95" t="s">
        <v>1871</v>
      </c>
      <c r="AM377" s="95" t="s">
        <v>1872</v>
      </c>
      <c r="AN377" s="95">
        <v>1997</v>
      </c>
    </row>
    <row r="378" spans="1:40" ht="12.75">
      <c r="A378" s="6">
        <v>376</v>
      </c>
      <c r="B378" s="7" t="s">
        <v>814</v>
      </c>
      <c r="C378">
        <v>51</v>
      </c>
      <c r="D378" s="6">
        <v>376</v>
      </c>
      <c r="E378" s="7" t="s">
        <v>814</v>
      </c>
      <c r="F378" s="10">
        <v>23640</v>
      </c>
      <c r="G378" s="10">
        <v>13410</v>
      </c>
      <c r="H378" s="10">
        <v>9467</v>
      </c>
      <c r="I378" s="10">
        <v>0</v>
      </c>
      <c r="J378" s="10">
        <v>2712</v>
      </c>
      <c r="K378" s="10">
        <v>64798</v>
      </c>
      <c r="L378" s="11">
        <v>20956</v>
      </c>
      <c r="M378" s="11">
        <v>12706</v>
      </c>
      <c r="N378" s="11">
        <v>7605</v>
      </c>
      <c r="O378" s="12">
        <v>0</v>
      </c>
      <c r="P378" s="12">
        <v>1169</v>
      </c>
      <c r="Q378" s="11">
        <v>65939</v>
      </c>
      <c r="R378">
        <f t="shared" si="35"/>
        <v>0</v>
      </c>
      <c r="S378">
        <f t="shared" si="36"/>
        <v>0</v>
      </c>
      <c r="T378">
        <f t="shared" si="37"/>
        <v>42436</v>
      </c>
      <c r="U378" s="10">
        <f t="shared" si="38"/>
        <v>49229</v>
      </c>
      <c r="V378">
        <f t="shared" si="39"/>
        <v>0.2994155905363371</v>
      </c>
      <c r="W378" t="str">
        <f t="shared" si="40"/>
        <v>Tonbridge and Malling</v>
      </c>
      <c r="X378">
        <f t="shared" si="41"/>
        <v>21480</v>
      </c>
      <c r="Z378">
        <v>0</v>
      </c>
      <c r="AA378" s="6">
        <v>376</v>
      </c>
      <c r="AB378" s="7" t="s">
        <v>814</v>
      </c>
      <c r="AC378" s="92">
        <v>27</v>
      </c>
      <c r="AD378" s="92" t="s">
        <v>717</v>
      </c>
      <c r="AE378" s="93">
        <v>1</v>
      </c>
      <c r="AF378" s="93">
        <v>1</v>
      </c>
      <c r="AG378" s="94" t="s">
        <v>1873</v>
      </c>
      <c r="AH378" s="95">
        <v>1942</v>
      </c>
      <c r="AI378" s="95" t="s">
        <v>2090</v>
      </c>
      <c r="AJ378" s="95" t="s">
        <v>346</v>
      </c>
      <c r="AK378" s="95" t="s">
        <v>1874</v>
      </c>
      <c r="AL378" s="95"/>
      <c r="AM378" s="95" t="s">
        <v>1875</v>
      </c>
      <c r="AN378" s="95">
        <v>1974</v>
      </c>
    </row>
    <row r="379" spans="1:40" ht="12.75">
      <c r="A379" s="6">
        <v>377</v>
      </c>
      <c r="B379" s="7" t="s">
        <v>815</v>
      </c>
      <c r="C379">
        <v>41</v>
      </c>
      <c r="D379" s="6">
        <v>377</v>
      </c>
      <c r="E379" s="7" t="s">
        <v>815</v>
      </c>
      <c r="F379" s="10">
        <v>21853</v>
      </c>
      <c r="G379" s="10">
        <v>9879</v>
      </c>
      <c r="H379" s="10">
        <v>14347</v>
      </c>
      <c r="I379" s="10">
        <v>0</v>
      </c>
      <c r="J379" s="10">
        <v>2275</v>
      </c>
      <c r="K379" s="10">
        <v>65259</v>
      </c>
      <c r="L379" s="11">
        <v>19643</v>
      </c>
      <c r="M379" s="11">
        <v>9332</v>
      </c>
      <c r="N379" s="11">
        <v>9913</v>
      </c>
      <c r="O379" s="12">
        <v>0</v>
      </c>
      <c r="P379" s="12">
        <v>1313</v>
      </c>
      <c r="Q379" s="11">
        <v>64534</v>
      </c>
      <c r="R379">
        <f t="shared" si="35"/>
        <v>0</v>
      </c>
      <c r="S379">
        <f t="shared" si="36"/>
        <v>0</v>
      </c>
      <c r="T379">
        <f t="shared" si="37"/>
        <v>40201</v>
      </c>
      <c r="U379" s="10">
        <f t="shared" si="38"/>
        <v>48354</v>
      </c>
      <c r="V379">
        <f t="shared" si="39"/>
        <v>0.23213352901669113</v>
      </c>
      <c r="W379" t="str">
        <f t="shared" si="40"/>
        <v>Tunbridge Wells</v>
      </c>
      <c r="X379">
        <f t="shared" si="41"/>
        <v>20558</v>
      </c>
      <c r="Z379">
        <v>0</v>
      </c>
      <c r="AA379" s="6">
        <v>377</v>
      </c>
      <c r="AB379" s="7" t="s">
        <v>815</v>
      </c>
      <c r="AC379" s="92">
        <v>27</v>
      </c>
      <c r="AD379" s="92" t="s">
        <v>717</v>
      </c>
      <c r="AE379" s="93">
        <v>1</v>
      </c>
      <c r="AF379" s="93">
        <v>1</v>
      </c>
      <c r="AG379" s="94" t="s">
        <v>1876</v>
      </c>
      <c r="AH379" s="95">
        <v>1954</v>
      </c>
      <c r="AI379" s="95" t="s">
        <v>1877</v>
      </c>
      <c r="AJ379" s="95" t="s">
        <v>421</v>
      </c>
      <c r="AK379" s="95" t="s">
        <v>1878</v>
      </c>
      <c r="AL379" s="95"/>
      <c r="AM379" s="95" t="s">
        <v>1879</v>
      </c>
      <c r="AN379" s="95">
        <v>1997</v>
      </c>
    </row>
    <row r="380" spans="1:40" ht="12.75">
      <c r="A380" s="6">
        <v>378</v>
      </c>
      <c r="B380" s="7" t="s">
        <v>816</v>
      </c>
      <c r="C380">
        <v>53</v>
      </c>
      <c r="D380" s="6">
        <v>378</v>
      </c>
      <c r="E380" s="7" t="s">
        <v>816</v>
      </c>
      <c r="F380" s="10">
        <v>11690</v>
      </c>
      <c r="G380" s="10">
        <v>26141</v>
      </c>
      <c r="H380" s="10">
        <v>4990</v>
      </c>
      <c r="I380" s="10">
        <v>0</v>
      </c>
      <c r="J380" s="10">
        <v>4676</v>
      </c>
      <c r="K380" s="10">
        <v>73058</v>
      </c>
      <c r="L380" s="11">
        <v>12559</v>
      </c>
      <c r="M380" s="11">
        <v>21808</v>
      </c>
      <c r="N380" s="11">
        <v>3264</v>
      </c>
      <c r="O380" s="12">
        <v>0</v>
      </c>
      <c r="P380" s="12">
        <v>2853</v>
      </c>
      <c r="Q380" s="11">
        <v>72621</v>
      </c>
      <c r="R380">
        <f t="shared" si="35"/>
        <v>1</v>
      </c>
      <c r="S380">
        <f t="shared" si="36"/>
        <v>1</v>
      </c>
      <c r="T380">
        <f t="shared" si="37"/>
        <v>40484</v>
      </c>
      <c r="U380" s="10">
        <f t="shared" si="38"/>
        <v>47497</v>
      </c>
      <c r="V380">
        <f t="shared" si="39"/>
        <v>0.5386819484240688</v>
      </c>
      <c r="W380" t="str">
        <f t="shared" si="40"/>
        <v>Blackburn</v>
      </c>
      <c r="X380">
        <f t="shared" si="41"/>
        <v>18676</v>
      </c>
      <c r="Z380">
        <v>0</v>
      </c>
      <c r="AA380" s="6">
        <v>378</v>
      </c>
      <c r="AB380" s="7" t="s">
        <v>816</v>
      </c>
      <c r="AC380" s="92">
        <v>28</v>
      </c>
      <c r="AD380" s="92" t="s">
        <v>1880</v>
      </c>
      <c r="AE380" s="93">
        <v>2</v>
      </c>
      <c r="AF380" s="93">
        <v>2</v>
      </c>
      <c r="AG380" s="94" t="s">
        <v>1881</v>
      </c>
      <c r="AH380" s="95">
        <v>1946</v>
      </c>
      <c r="AI380" s="95" t="s">
        <v>2896</v>
      </c>
      <c r="AJ380" s="95" t="s">
        <v>346</v>
      </c>
      <c r="AK380" s="95" t="s">
        <v>1717</v>
      </c>
      <c r="AL380" s="95" t="s">
        <v>381</v>
      </c>
      <c r="AM380" s="95" t="s">
        <v>1882</v>
      </c>
      <c r="AN380" s="95">
        <v>1979</v>
      </c>
    </row>
    <row r="381" spans="1:40" ht="12.75">
      <c r="A381" s="6">
        <v>379</v>
      </c>
      <c r="B381" s="7" t="s">
        <v>817</v>
      </c>
      <c r="C381">
        <v>52</v>
      </c>
      <c r="D381" s="6">
        <v>379</v>
      </c>
      <c r="E381" s="7" t="s">
        <v>817</v>
      </c>
      <c r="F381" s="10">
        <v>19105</v>
      </c>
      <c r="G381" s="10">
        <v>28051</v>
      </c>
      <c r="H381" s="10">
        <v>4600</v>
      </c>
      <c r="I381" s="10">
        <v>0</v>
      </c>
      <c r="J381" s="10">
        <v>1992</v>
      </c>
      <c r="K381" s="10">
        <v>74989</v>
      </c>
      <c r="L381" s="11">
        <v>15889</v>
      </c>
      <c r="M381" s="11">
        <v>21610</v>
      </c>
      <c r="N381" s="11">
        <v>4132</v>
      </c>
      <c r="O381" s="12">
        <v>0</v>
      </c>
      <c r="P381" s="12">
        <v>950</v>
      </c>
      <c r="Q381" s="11">
        <v>74456</v>
      </c>
      <c r="R381">
        <f t="shared" si="35"/>
        <v>1</v>
      </c>
      <c r="S381">
        <f t="shared" si="36"/>
        <v>1</v>
      </c>
      <c r="T381">
        <f t="shared" si="37"/>
        <v>42581</v>
      </c>
      <c r="U381" s="10">
        <f t="shared" si="38"/>
        <v>53748</v>
      </c>
      <c r="V381">
        <f t="shared" si="39"/>
        <v>0.5075033465630211</v>
      </c>
      <c r="W381" t="str">
        <f t="shared" si="40"/>
        <v>Blackpool North and Fleetwood</v>
      </c>
      <c r="X381">
        <f t="shared" si="41"/>
        <v>20971</v>
      </c>
      <c r="Z381">
        <v>0</v>
      </c>
      <c r="AA381" s="6">
        <v>379</v>
      </c>
      <c r="AB381" s="7" t="s">
        <v>817</v>
      </c>
      <c r="AC381" s="92">
        <v>28</v>
      </c>
      <c r="AD381" s="92" t="s">
        <v>1880</v>
      </c>
      <c r="AE381" s="93">
        <v>2</v>
      </c>
      <c r="AF381" s="93">
        <v>2</v>
      </c>
      <c r="AG381" s="94" t="s">
        <v>1883</v>
      </c>
      <c r="AH381" s="95">
        <v>1951</v>
      </c>
      <c r="AI381" s="95" t="s">
        <v>745</v>
      </c>
      <c r="AJ381" s="95" t="s">
        <v>346</v>
      </c>
      <c r="AK381" s="95" t="s">
        <v>658</v>
      </c>
      <c r="AL381" s="95" t="s">
        <v>1884</v>
      </c>
      <c r="AM381" s="95" t="s">
        <v>484</v>
      </c>
      <c r="AN381" s="95">
        <v>1997</v>
      </c>
    </row>
    <row r="382" spans="1:40" ht="12.75">
      <c r="A382" s="6">
        <v>380</v>
      </c>
      <c r="B382" s="7" t="s">
        <v>818</v>
      </c>
      <c r="C382">
        <v>52</v>
      </c>
      <c r="D382" s="6">
        <v>380</v>
      </c>
      <c r="E382" s="7" t="s">
        <v>818</v>
      </c>
      <c r="F382" s="10">
        <v>17666</v>
      </c>
      <c r="G382" s="10">
        <v>29282</v>
      </c>
      <c r="H382" s="10">
        <v>4392</v>
      </c>
      <c r="I382" s="10">
        <v>0</v>
      </c>
      <c r="J382" s="10">
        <v>0</v>
      </c>
      <c r="K382" s="10">
        <v>75720</v>
      </c>
      <c r="L382" s="11">
        <v>12798</v>
      </c>
      <c r="M382" s="11">
        <v>21060</v>
      </c>
      <c r="N382" s="11">
        <v>4115</v>
      </c>
      <c r="O382" s="12">
        <v>0</v>
      </c>
      <c r="P382" s="12">
        <v>819</v>
      </c>
      <c r="Q382" s="11">
        <v>74311</v>
      </c>
      <c r="R382">
        <f t="shared" si="35"/>
        <v>1</v>
      </c>
      <c r="S382">
        <f t="shared" si="36"/>
        <v>1</v>
      </c>
      <c r="T382">
        <f t="shared" si="37"/>
        <v>38792</v>
      </c>
      <c r="U382" s="10">
        <f t="shared" si="38"/>
        <v>51340</v>
      </c>
      <c r="V382">
        <f t="shared" si="39"/>
        <v>0.5428954423592494</v>
      </c>
      <c r="W382" t="str">
        <f t="shared" si="40"/>
        <v>Blackpool South</v>
      </c>
      <c r="X382">
        <f t="shared" si="41"/>
        <v>17732</v>
      </c>
      <c r="Z382">
        <v>0</v>
      </c>
      <c r="AA382" s="6">
        <v>380</v>
      </c>
      <c r="AB382" s="7" t="s">
        <v>818</v>
      </c>
      <c r="AC382" s="92">
        <v>28</v>
      </c>
      <c r="AD382" s="92" t="s">
        <v>1880</v>
      </c>
      <c r="AE382" s="93">
        <v>2</v>
      </c>
      <c r="AF382" s="93">
        <v>2</v>
      </c>
      <c r="AG382" s="94" t="s">
        <v>1885</v>
      </c>
      <c r="AH382" s="95">
        <v>1953</v>
      </c>
      <c r="AI382" s="95" t="s">
        <v>1886</v>
      </c>
      <c r="AJ382" s="95" t="s">
        <v>346</v>
      </c>
      <c r="AK382" s="95" t="s">
        <v>43</v>
      </c>
      <c r="AL382" s="95" t="s">
        <v>1545</v>
      </c>
      <c r="AM382" s="95" t="s">
        <v>1887</v>
      </c>
      <c r="AN382" s="95">
        <v>1997</v>
      </c>
    </row>
    <row r="383" spans="1:40" ht="12.75">
      <c r="A383" s="6">
        <v>381</v>
      </c>
      <c r="B383" s="7" t="s">
        <v>819</v>
      </c>
      <c r="C383">
        <v>52</v>
      </c>
      <c r="D383" s="6">
        <v>381</v>
      </c>
      <c r="E383" s="7" t="s">
        <v>819</v>
      </c>
      <c r="F383" s="10">
        <v>9148</v>
      </c>
      <c r="G383" s="10">
        <v>26210</v>
      </c>
      <c r="H383" s="10">
        <v>7877</v>
      </c>
      <c r="I383" s="10">
        <v>0</v>
      </c>
      <c r="J383" s="10">
        <v>2010</v>
      </c>
      <c r="K383" s="10">
        <v>67582</v>
      </c>
      <c r="L383" s="11">
        <v>7697</v>
      </c>
      <c r="M383" s="11">
        <v>18195</v>
      </c>
      <c r="N383" s="11">
        <v>5975</v>
      </c>
      <c r="O383" s="12">
        <v>0</v>
      </c>
      <c r="P383" s="12">
        <v>5017</v>
      </c>
      <c r="Q383" s="11">
        <v>66393</v>
      </c>
      <c r="R383">
        <f t="shared" si="35"/>
        <v>1</v>
      </c>
      <c r="S383">
        <f t="shared" si="36"/>
        <v>1</v>
      </c>
      <c r="T383">
        <f t="shared" si="37"/>
        <v>36884</v>
      </c>
      <c r="U383" s="10">
        <f t="shared" si="38"/>
        <v>45245</v>
      </c>
      <c r="V383">
        <f t="shared" si="39"/>
        <v>0.49330332935690274</v>
      </c>
      <c r="W383" t="str">
        <f t="shared" si="40"/>
        <v>Burnley</v>
      </c>
      <c r="X383">
        <f t="shared" si="41"/>
        <v>18689</v>
      </c>
      <c r="Z383">
        <v>1</v>
      </c>
      <c r="AA383" s="6">
        <v>381</v>
      </c>
      <c r="AB383" s="7" t="s">
        <v>819</v>
      </c>
      <c r="AC383" s="92">
        <v>28</v>
      </c>
      <c r="AD383" s="92" t="s">
        <v>1880</v>
      </c>
      <c r="AE383" s="93">
        <v>2</v>
      </c>
      <c r="AF383" s="93">
        <v>2</v>
      </c>
      <c r="AG383" s="94" t="s">
        <v>1888</v>
      </c>
      <c r="AH383" s="95">
        <v>1937</v>
      </c>
      <c r="AI383" s="95" t="s">
        <v>1889</v>
      </c>
      <c r="AJ383" s="95" t="s">
        <v>385</v>
      </c>
      <c r="AK383" s="95" t="s">
        <v>386</v>
      </c>
      <c r="AL383" s="95" t="s">
        <v>387</v>
      </c>
      <c r="AM383" s="95" t="s">
        <v>1890</v>
      </c>
      <c r="AN383" s="95">
        <v>1983</v>
      </c>
    </row>
    <row r="384" spans="1:40" ht="12.75">
      <c r="A384" s="6">
        <v>382</v>
      </c>
      <c r="B384" s="7" t="s">
        <v>820</v>
      </c>
      <c r="C384">
        <v>53</v>
      </c>
      <c r="D384" s="6">
        <v>382</v>
      </c>
      <c r="E384" s="7" t="s">
        <v>820</v>
      </c>
      <c r="F384" s="10">
        <v>20737</v>
      </c>
      <c r="G384" s="10">
        <v>30607</v>
      </c>
      <c r="H384" s="10">
        <v>4900</v>
      </c>
      <c r="I384" s="10">
        <v>0</v>
      </c>
      <c r="J384" s="10">
        <v>1462</v>
      </c>
      <c r="K384" s="10">
        <v>74387</v>
      </c>
      <c r="L384" s="11">
        <v>16644</v>
      </c>
      <c r="M384" s="11">
        <v>25088</v>
      </c>
      <c r="N384" s="11">
        <v>5372</v>
      </c>
      <c r="O384" s="12">
        <v>0</v>
      </c>
      <c r="P384" s="12">
        <v>848</v>
      </c>
      <c r="Q384" s="11">
        <v>77036</v>
      </c>
      <c r="R384">
        <f t="shared" si="35"/>
        <v>1</v>
      </c>
      <c r="S384">
        <f t="shared" si="36"/>
        <v>1</v>
      </c>
      <c r="T384">
        <f t="shared" si="37"/>
        <v>47952</v>
      </c>
      <c r="U384" s="10">
        <f t="shared" si="38"/>
        <v>57706</v>
      </c>
      <c r="V384">
        <f t="shared" si="39"/>
        <v>0.5231898565231898</v>
      </c>
      <c r="W384" t="str">
        <f t="shared" si="40"/>
        <v>Chorley</v>
      </c>
      <c r="X384">
        <f t="shared" si="41"/>
        <v>22864</v>
      </c>
      <c r="Z384">
        <v>0</v>
      </c>
      <c r="AA384" s="6">
        <v>382</v>
      </c>
      <c r="AB384" s="7" t="s">
        <v>820</v>
      </c>
      <c r="AC384" s="92">
        <v>28</v>
      </c>
      <c r="AD384" s="92" t="s">
        <v>1880</v>
      </c>
      <c r="AE384" s="93">
        <v>2</v>
      </c>
      <c r="AF384" s="93">
        <v>2</v>
      </c>
      <c r="AG384" s="94" t="s">
        <v>1891</v>
      </c>
      <c r="AH384" s="95">
        <v>1957</v>
      </c>
      <c r="AI384" s="95" t="s">
        <v>1892</v>
      </c>
      <c r="AJ384" s="95" t="s">
        <v>346</v>
      </c>
      <c r="AK384" s="95" t="s">
        <v>386</v>
      </c>
      <c r="AL384" s="95"/>
      <c r="AM384" s="95" t="s">
        <v>1893</v>
      </c>
      <c r="AN384" s="95">
        <v>1997</v>
      </c>
    </row>
    <row r="385" spans="1:40" ht="12.75">
      <c r="A385" s="6">
        <v>383</v>
      </c>
      <c r="B385" s="7" t="s">
        <v>821</v>
      </c>
      <c r="C385">
        <v>52</v>
      </c>
      <c r="D385" s="6">
        <v>383</v>
      </c>
      <c r="E385" s="7" t="s">
        <v>821</v>
      </c>
      <c r="F385" s="10">
        <v>25443</v>
      </c>
      <c r="G385" s="10">
        <v>16480</v>
      </c>
      <c r="H385" s="10">
        <v>7609</v>
      </c>
      <c r="I385" s="10">
        <v>0</v>
      </c>
      <c r="J385" s="10">
        <v>2535</v>
      </c>
      <c r="K385" s="10">
        <v>71385</v>
      </c>
      <c r="L385" s="11">
        <v>23383</v>
      </c>
      <c r="M385" s="11">
        <v>13773</v>
      </c>
      <c r="N385" s="11">
        <v>6599</v>
      </c>
      <c r="O385" s="12">
        <v>0</v>
      </c>
      <c r="P385" s="12">
        <v>982</v>
      </c>
      <c r="Q385" s="11">
        <v>72207</v>
      </c>
      <c r="R385">
        <f t="shared" si="35"/>
        <v>0</v>
      </c>
      <c r="S385">
        <f t="shared" si="36"/>
        <v>0</v>
      </c>
      <c r="T385">
        <f t="shared" si="37"/>
        <v>44737</v>
      </c>
      <c r="U385" s="10">
        <f t="shared" si="38"/>
        <v>52067</v>
      </c>
      <c r="V385">
        <f t="shared" si="39"/>
        <v>0.30786597223774503</v>
      </c>
      <c r="W385" t="str">
        <f t="shared" si="40"/>
        <v>Fylde</v>
      </c>
      <c r="X385">
        <f t="shared" si="41"/>
        <v>21354</v>
      </c>
      <c r="Z385">
        <v>0</v>
      </c>
      <c r="AA385" s="6">
        <v>383</v>
      </c>
      <c r="AB385" s="7" t="s">
        <v>821</v>
      </c>
      <c r="AC385" s="92">
        <v>28</v>
      </c>
      <c r="AD385" s="92" t="s">
        <v>1880</v>
      </c>
      <c r="AE385" s="93">
        <v>1</v>
      </c>
      <c r="AF385" s="93">
        <v>1</v>
      </c>
      <c r="AG385" s="94" t="s">
        <v>1894</v>
      </c>
      <c r="AH385" s="95">
        <v>1946</v>
      </c>
      <c r="AI385" s="95" t="s">
        <v>1895</v>
      </c>
      <c r="AJ385" s="95" t="s">
        <v>346</v>
      </c>
      <c r="AK385" s="95" t="s">
        <v>1747</v>
      </c>
      <c r="AL385" s="95" t="s">
        <v>1896</v>
      </c>
      <c r="AM385" s="95" t="s">
        <v>1897</v>
      </c>
      <c r="AN385" s="95">
        <v>1987</v>
      </c>
    </row>
    <row r="386" spans="1:40" ht="12.75">
      <c r="A386" s="6">
        <v>384</v>
      </c>
      <c r="B386" s="7" t="s">
        <v>822</v>
      </c>
      <c r="C386">
        <v>53</v>
      </c>
      <c r="D386" s="6">
        <v>384</v>
      </c>
      <c r="E386" s="7" t="s">
        <v>822</v>
      </c>
      <c r="F386" s="10">
        <v>15383</v>
      </c>
      <c r="G386" s="10">
        <v>26831</v>
      </c>
      <c r="H386" s="10">
        <v>4141</v>
      </c>
      <c r="I386" s="10">
        <v>0</v>
      </c>
      <c r="J386" s="10">
        <v>1917</v>
      </c>
      <c r="K386" s="10">
        <v>66806</v>
      </c>
      <c r="L386" s="11">
        <v>12681</v>
      </c>
      <c r="M386" s="11">
        <v>20900</v>
      </c>
      <c r="N386" s="11">
        <v>3680</v>
      </c>
      <c r="O386" s="12">
        <v>0</v>
      </c>
      <c r="P386" s="12">
        <v>982</v>
      </c>
      <c r="Q386" s="11">
        <v>66445</v>
      </c>
      <c r="R386">
        <f t="shared" si="35"/>
        <v>1</v>
      </c>
      <c r="S386">
        <f t="shared" si="36"/>
        <v>1</v>
      </c>
      <c r="T386">
        <f t="shared" si="37"/>
        <v>38243</v>
      </c>
      <c r="U386" s="10">
        <f t="shared" si="38"/>
        <v>48272</v>
      </c>
      <c r="V386">
        <f t="shared" si="39"/>
        <v>0.54650524278953</v>
      </c>
      <c r="W386" t="str">
        <f t="shared" si="40"/>
        <v>Hyndburn</v>
      </c>
      <c r="X386">
        <f t="shared" si="41"/>
        <v>17343</v>
      </c>
      <c r="Z386">
        <v>0</v>
      </c>
      <c r="AA386" s="6">
        <v>384</v>
      </c>
      <c r="AB386" s="7" t="s">
        <v>822</v>
      </c>
      <c r="AC386" s="92">
        <v>28</v>
      </c>
      <c r="AD386" s="92" t="s">
        <v>1880</v>
      </c>
      <c r="AE386" s="93">
        <v>2</v>
      </c>
      <c r="AF386" s="93">
        <v>2</v>
      </c>
      <c r="AG386" s="94" t="s">
        <v>1898</v>
      </c>
      <c r="AH386" s="95">
        <v>1960</v>
      </c>
      <c r="AI386" s="95" t="s">
        <v>701</v>
      </c>
      <c r="AJ386" s="95" t="s">
        <v>346</v>
      </c>
      <c r="AK386" s="95" t="s">
        <v>1899</v>
      </c>
      <c r="AL386" s="95"/>
      <c r="AM386" s="95" t="s">
        <v>1900</v>
      </c>
      <c r="AN386" s="95">
        <v>1992</v>
      </c>
    </row>
    <row r="387" spans="1:40" ht="12.75">
      <c r="A387" s="6">
        <v>385</v>
      </c>
      <c r="B387" s="7" t="s">
        <v>823</v>
      </c>
      <c r="C387">
        <v>35</v>
      </c>
      <c r="D387" s="6">
        <v>385</v>
      </c>
      <c r="E387" s="7" t="s">
        <v>823</v>
      </c>
      <c r="F387" s="10">
        <v>23878</v>
      </c>
      <c r="G387" s="10">
        <v>25173</v>
      </c>
      <c r="H387" s="10">
        <v>6802</v>
      </c>
      <c r="I387" s="10">
        <v>0</v>
      </c>
      <c r="J387" s="10">
        <v>3009</v>
      </c>
      <c r="K387" s="10">
        <v>78168</v>
      </c>
      <c r="L387" s="11">
        <v>22075</v>
      </c>
      <c r="M387" s="11">
        <v>22556</v>
      </c>
      <c r="N387" s="11">
        <v>5383</v>
      </c>
      <c r="O387" s="12">
        <v>0</v>
      </c>
      <c r="P387" s="12">
        <v>2336</v>
      </c>
      <c r="Q387" s="11">
        <v>78964</v>
      </c>
      <c r="R387">
        <f t="shared" si="35"/>
        <v>1</v>
      </c>
      <c r="S387">
        <f t="shared" si="36"/>
        <v>1</v>
      </c>
      <c r="T387">
        <f t="shared" si="37"/>
        <v>52350</v>
      </c>
      <c r="U387" s="10">
        <f t="shared" si="38"/>
        <v>58862</v>
      </c>
      <c r="V387">
        <f t="shared" si="39"/>
        <v>0.4308691499522445</v>
      </c>
      <c r="W387" t="str">
        <f t="shared" si="40"/>
        <v>Lancaster and Wyre</v>
      </c>
      <c r="X387">
        <f t="shared" si="41"/>
        <v>29794</v>
      </c>
      <c r="Z387">
        <v>0</v>
      </c>
      <c r="AA387" s="6">
        <v>385</v>
      </c>
      <c r="AB387" s="7" t="s">
        <v>823</v>
      </c>
      <c r="AC387" s="92">
        <v>28</v>
      </c>
      <c r="AD387" s="92" t="s">
        <v>1880</v>
      </c>
      <c r="AE387" s="93">
        <v>2</v>
      </c>
      <c r="AF387" s="93">
        <v>2</v>
      </c>
      <c r="AG387" s="94" t="s">
        <v>1901</v>
      </c>
      <c r="AH387" s="95">
        <v>1953</v>
      </c>
      <c r="AI387" s="95" t="s">
        <v>1902</v>
      </c>
      <c r="AJ387" s="95" t="s">
        <v>346</v>
      </c>
      <c r="AK387" s="95" t="s">
        <v>1903</v>
      </c>
      <c r="AL387" s="95"/>
      <c r="AM387" s="95" t="s">
        <v>1904</v>
      </c>
      <c r="AN387" s="95">
        <v>1997</v>
      </c>
    </row>
    <row r="388" spans="1:40" ht="12.75">
      <c r="A388" s="6">
        <v>386</v>
      </c>
      <c r="B388" s="7" t="s">
        <v>824</v>
      </c>
      <c r="C388">
        <v>35</v>
      </c>
      <c r="D388" s="6">
        <v>386</v>
      </c>
      <c r="E388" s="7" t="s">
        <v>824</v>
      </c>
      <c r="F388" s="10">
        <v>18096</v>
      </c>
      <c r="G388" s="10">
        <v>24061</v>
      </c>
      <c r="H388" s="10">
        <v>5614</v>
      </c>
      <c r="I388" s="10">
        <v>0</v>
      </c>
      <c r="J388" s="10">
        <v>1478</v>
      </c>
      <c r="K388" s="10">
        <v>69013</v>
      </c>
      <c r="L388" s="11">
        <v>15554</v>
      </c>
      <c r="M388" s="11">
        <v>20646</v>
      </c>
      <c r="N388" s="11">
        <v>3817</v>
      </c>
      <c r="O388" s="12">
        <v>0</v>
      </c>
      <c r="P388" s="12">
        <v>1638</v>
      </c>
      <c r="Q388" s="11">
        <v>68607</v>
      </c>
      <c r="R388">
        <f aca="true" t="shared" si="42" ref="R388:R451">IF(MATCH(MAX(L388:P388),L388:P388,0)=2,1,0)</f>
        <v>1</v>
      </c>
      <c r="S388">
        <f aca="true" t="shared" si="43" ref="S388:S451">IF(MATCH(MAX(F388:J388),F388:J388,0)=2,1,0)</f>
        <v>1</v>
      </c>
      <c r="T388">
        <f aca="true" t="shared" si="44" ref="T388:T451">SUM(L388:P388)</f>
        <v>41655</v>
      </c>
      <c r="U388" s="10">
        <f aca="true" t="shared" si="45" ref="U388:U451">SUM(F388:J388)</f>
        <v>49249</v>
      </c>
      <c r="V388">
        <f aca="true" t="shared" si="46" ref="V388:V451">M388/T388</f>
        <v>0.49564277997839395</v>
      </c>
      <c r="W388" t="str">
        <f aca="true" t="shared" si="47" ref="W388:W451">B388</f>
        <v>Morecambe and Lunesdale</v>
      </c>
      <c r="X388">
        <f aca="true" t="shared" si="48" ref="X388:X451">T388-MAX(L388:P388)</f>
        <v>21009</v>
      </c>
      <c r="Z388">
        <v>1</v>
      </c>
      <c r="AA388" s="6">
        <v>386</v>
      </c>
      <c r="AB388" s="7" t="s">
        <v>824</v>
      </c>
      <c r="AC388" s="92">
        <v>28</v>
      </c>
      <c r="AD388" s="92" t="s">
        <v>1880</v>
      </c>
      <c r="AE388" s="93">
        <v>2</v>
      </c>
      <c r="AF388" s="93">
        <v>2</v>
      </c>
      <c r="AG388" s="94" t="s">
        <v>1905</v>
      </c>
      <c r="AH388" s="95">
        <v>1961</v>
      </c>
      <c r="AI388" s="95" t="s">
        <v>1906</v>
      </c>
      <c r="AJ388" s="95" t="s">
        <v>362</v>
      </c>
      <c r="AK388" s="95" t="s">
        <v>1907</v>
      </c>
      <c r="AL388" s="95"/>
      <c r="AM388" s="95" t="s">
        <v>1908</v>
      </c>
      <c r="AN388" s="95">
        <v>1997</v>
      </c>
    </row>
    <row r="389" spans="1:40" ht="12.75">
      <c r="A389" s="6">
        <v>387</v>
      </c>
      <c r="B389" s="7" t="s">
        <v>825</v>
      </c>
      <c r="C389">
        <v>52</v>
      </c>
      <c r="D389" s="6">
        <v>387</v>
      </c>
      <c r="E389" s="7" t="s">
        <v>825</v>
      </c>
      <c r="F389" s="10">
        <v>14235</v>
      </c>
      <c r="G389" s="10">
        <v>25059</v>
      </c>
      <c r="H389" s="10">
        <v>5460</v>
      </c>
      <c r="I389" s="10">
        <v>0</v>
      </c>
      <c r="J389" s="10">
        <v>2281</v>
      </c>
      <c r="K389" s="10">
        <v>63049</v>
      </c>
      <c r="L389" s="11">
        <v>13454</v>
      </c>
      <c r="M389" s="11">
        <v>17729</v>
      </c>
      <c r="N389" s="11">
        <v>5479</v>
      </c>
      <c r="O389" s="12">
        <v>0</v>
      </c>
      <c r="P389" s="12">
        <v>3070</v>
      </c>
      <c r="Q389" s="11">
        <v>62870</v>
      </c>
      <c r="R389">
        <f t="shared" si="42"/>
        <v>1</v>
      </c>
      <c r="S389">
        <f t="shared" si="43"/>
        <v>1</v>
      </c>
      <c r="T389">
        <f t="shared" si="44"/>
        <v>39732</v>
      </c>
      <c r="U389" s="10">
        <f t="shared" si="45"/>
        <v>47035</v>
      </c>
      <c r="V389">
        <f t="shared" si="46"/>
        <v>0.4462146380751032</v>
      </c>
      <c r="W389" t="str">
        <f t="shared" si="47"/>
        <v>Pendle</v>
      </c>
      <c r="X389">
        <f t="shared" si="48"/>
        <v>22003</v>
      </c>
      <c r="Z389">
        <v>0</v>
      </c>
      <c r="AA389" s="6">
        <v>387</v>
      </c>
      <c r="AB389" s="7" t="s">
        <v>825</v>
      </c>
      <c r="AC389" s="92">
        <v>28</v>
      </c>
      <c r="AD389" s="92" t="s">
        <v>1880</v>
      </c>
      <c r="AE389" s="93">
        <v>2</v>
      </c>
      <c r="AF389" s="93">
        <v>2</v>
      </c>
      <c r="AG389" s="94" t="s">
        <v>1909</v>
      </c>
      <c r="AH389" s="95">
        <v>1951</v>
      </c>
      <c r="AI389" s="95" t="s">
        <v>1910</v>
      </c>
      <c r="AJ389" s="95" t="s">
        <v>346</v>
      </c>
      <c r="AK389" s="95" t="s">
        <v>776</v>
      </c>
      <c r="AL389" s="95"/>
      <c r="AM389" s="95" t="s">
        <v>1041</v>
      </c>
      <c r="AN389" s="95">
        <v>1992</v>
      </c>
    </row>
    <row r="390" spans="1:40" ht="12.75">
      <c r="A390" s="6">
        <v>388</v>
      </c>
      <c r="B390" s="7" t="s">
        <v>826</v>
      </c>
      <c r="C390">
        <v>52</v>
      </c>
      <c r="D390" s="6">
        <v>388</v>
      </c>
      <c r="E390" s="7" t="s">
        <v>826</v>
      </c>
      <c r="F390" s="10">
        <v>10540</v>
      </c>
      <c r="G390" s="10">
        <v>29220</v>
      </c>
      <c r="H390" s="10">
        <v>7045</v>
      </c>
      <c r="I390" s="10">
        <v>0</v>
      </c>
      <c r="J390" s="10">
        <v>1269</v>
      </c>
      <c r="K390" s="10">
        <v>72933</v>
      </c>
      <c r="L390" s="11">
        <v>8272</v>
      </c>
      <c r="M390" s="11">
        <v>20540</v>
      </c>
      <c r="N390" s="11">
        <v>4746</v>
      </c>
      <c r="O390" s="12">
        <v>0</v>
      </c>
      <c r="P390" s="12">
        <v>2483</v>
      </c>
      <c r="Q390" s="11">
        <v>72077</v>
      </c>
      <c r="R390">
        <f t="shared" si="42"/>
        <v>1</v>
      </c>
      <c r="S390">
        <f t="shared" si="43"/>
        <v>1</v>
      </c>
      <c r="T390">
        <f t="shared" si="44"/>
        <v>36041</v>
      </c>
      <c r="U390" s="10">
        <f t="shared" si="45"/>
        <v>48074</v>
      </c>
      <c r="V390">
        <f t="shared" si="46"/>
        <v>0.5699064953802614</v>
      </c>
      <c r="W390" t="str">
        <f t="shared" si="47"/>
        <v>Preston</v>
      </c>
      <c r="X390">
        <f t="shared" si="48"/>
        <v>15501</v>
      </c>
      <c r="Z390">
        <v>0</v>
      </c>
      <c r="AA390" s="6">
        <v>388</v>
      </c>
      <c r="AB390" s="7" t="s">
        <v>826</v>
      </c>
      <c r="AC390" s="92">
        <v>28</v>
      </c>
      <c r="AD390" s="92" t="s">
        <v>1880</v>
      </c>
      <c r="AE390" s="93">
        <v>2</v>
      </c>
      <c r="AF390" s="93">
        <v>2</v>
      </c>
      <c r="AG390" s="94" t="s">
        <v>1911</v>
      </c>
      <c r="AH390" s="95"/>
      <c r="AI390" s="95" t="s">
        <v>1912</v>
      </c>
      <c r="AJ390" s="95" t="s">
        <v>346</v>
      </c>
      <c r="AK390" s="95" t="s">
        <v>1054</v>
      </c>
      <c r="AL390" s="95"/>
      <c r="AM390" s="95" t="s">
        <v>1913</v>
      </c>
      <c r="AN390" s="95">
        <v>2000</v>
      </c>
    </row>
    <row r="391" spans="1:40" ht="12.75">
      <c r="A391" s="6">
        <v>389</v>
      </c>
      <c r="B391" s="7" t="s">
        <v>827</v>
      </c>
      <c r="C391">
        <v>52</v>
      </c>
      <c r="D391" s="6">
        <v>389</v>
      </c>
      <c r="E391" s="7" t="s">
        <v>827</v>
      </c>
      <c r="F391" s="10">
        <v>26702</v>
      </c>
      <c r="G391" s="10">
        <v>9013</v>
      </c>
      <c r="H391" s="10">
        <v>20062</v>
      </c>
      <c r="I391" s="10">
        <v>0</v>
      </c>
      <c r="J391" s="10">
        <v>1444</v>
      </c>
      <c r="K391" s="10">
        <v>72664</v>
      </c>
      <c r="L391" s="11">
        <v>25308</v>
      </c>
      <c r="M391" s="11">
        <v>9793</v>
      </c>
      <c r="N391" s="11">
        <v>14070</v>
      </c>
      <c r="O391" s="12">
        <v>0</v>
      </c>
      <c r="P391" s="12">
        <v>0</v>
      </c>
      <c r="Q391" s="11">
        <v>74319</v>
      </c>
      <c r="R391">
        <f t="shared" si="42"/>
        <v>0</v>
      </c>
      <c r="S391">
        <f t="shared" si="43"/>
        <v>0</v>
      </c>
      <c r="T391">
        <f t="shared" si="44"/>
        <v>49171</v>
      </c>
      <c r="U391" s="10">
        <f t="shared" si="45"/>
        <v>57221</v>
      </c>
      <c r="V391">
        <f t="shared" si="46"/>
        <v>0.19916210774643592</v>
      </c>
      <c r="W391" t="str">
        <f t="shared" si="47"/>
        <v>Ribble Valley</v>
      </c>
      <c r="X391">
        <f t="shared" si="48"/>
        <v>23863</v>
      </c>
      <c r="Z391">
        <v>0</v>
      </c>
      <c r="AA391" s="6">
        <v>389</v>
      </c>
      <c r="AB391" s="7" t="s">
        <v>827</v>
      </c>
      <c r="AC391" s="92">
        <v>28</v>
      </c>
      <c r="AD391" s="92" t="s">
        <v>1880</v>
      </c>
      <c r="AE391" s="93">
        <v>1</v>
      </c>
      <c r="AF391" s="93">
        <v>1</v>
      </c>
      <c r="AG391" s="94" t="s">
        <v>1914</v>
      </c>
      <c r="AH391" s="95">
        <v>1957</v>
      </c>
      <c r="AI391" s="95" t="s">
        <v>1915</v>
      </c>
      <c r="AJ391" s="95" t="s">
        <v>346</v>
      </c>
      <c r="AK391" s="95" t="s">
        <v>1916</v>
      </c>
      <c r="AL391" s="95"/>
      <c r="AM391" s="95" t="s">
        <v>1917</v>
      </c>
      <c r="AN391" s="95">
        <v>1992</v>
      </c>
    </row>
    <row r="392" spans="1:40" ht="12.75">
      <c r="A392" s="6">
        <v>390</v>
      </c>
      <c r="B392" s="7" t="s">
        <v>828</v>
      </c>
      <c r="C392">
        <v>53</v>
      </c>
      <c r="D392" s="6">
        <v>390</v>
      </c>
      <c r="E392" s="7" t="s">
        <v>828</v>
      </c>
      <c r="F392" s="10">
        <v>16521</v>
      </c>
      <c r="G392" s="10">
        <v>27470</v>
      </c>
      <c r="H392" s="10">
        <v>5435</v>
      </c>
      <c r="I392" s="10">
        <v>0</v>
      </c>
      <c r="J392" s="10">
        <v>1782</v>
      </c>
      <c r="K392" s="10">
        <v>69749</v>
      </c>
      <c r="L392" s="11">
        <v>15028</v>
      </c>
      <c r="M392" s="11">
        <v>20251</v>
      </c>
      <c r="N392" s="11">
        <v>6079</v>
      </c>
      <c r="O392" s="12">
        <v>0</v>
      </c>
      <c r="P392" s="12">
        <v>0</v>
      </c>
      <c r="Q392" s="11">
        <v>70280</v>
      </c>
      <c r="R392">
        <f t="shared" si="42"/>
        <v>1</v>
      </c>
      <c r="S392">
        <f t="shared" si="43"/>
        <v>1</v>
      </c>
      <c r="T392">
        <f t="shared" si="44"/>
        <v>41358</v>
      </c>
      <c r="U392" s="10">
        <f t="shared" si="45"/>
        <v>51208</v>
      </c>
      <c r="V392">
        <f t="shared" si="46"/>
        <v>0.48965133710527586</v>
      </c>
      <c r="W392" t="str">
        <f t="shared" si="47"/>
        <v>Rossendale and Darwen</v>
      </c>
      <c r="X392">
        <f t="shared" si="48"/>
        <v>21107</v>
      </c>
      <c r="Z392">
        <v>1</v>
      </c>
      <c r="AA392" s="6">
        <v>390</v>
      </c>
      <c r="AB392" s="7" t="s">
        <v>828</v>
      </c>
      <c r="AC392" s="92">
        <v>28</v>
      </c>
      <c r="AD392" s="92" t="s">
        <v>1880</v>
      </c>
      <c r="AE392" s="93">
        <v>2</v>
      </c>
      <c r="AF392" s="93">
        <v>2</v>
      </c>
      <c r="AG392" s="94" t="s">
        <v>1918</v>
      </c>
      <c r="AH392" s="95">
        <v>1949</v>
      </c>
      <c r="AI392" s="95" t="s">
        <v>1919</v>
      </c>
      <c r="AJ392" s="95" t="s">
        <v>362</v>
      </c>
      <c r="AK392" s="95" t="s">
        <v>1920</v>
      </c>
      <c r="AL392" s="95"/>
      <c r="AM392" s="95" t="s">
        <v>2077</v>
      </c>
      <c r="AN392" s="95">
        <v>1992</v>
      </c>
    </row>
    <row r="393" spans="1:40" ht="12.75">
      <c r="A393" s="6">
        <v>391</v>
      </c>
      <c r="B393" s="7" t="s">
        <v>829</v>
      </c>
      <c r="C393">
        <v>53</v>
      </c>
      <c r="D393" s="6">
        <v>391</v>
      </c>
      <c r="E393" s="7" t="s">
        <v>829</v>
      </c>
      <c r="F393" s="10">
        <v>20772</v>
      </c>
      <c r="G393" s="10">
        <v>25856</v>
      </c>
      <c r="H393" s="10">
        <v>5879</v>
      </c>
      <c r="I393" s="10">
        <v>0</v>
      </c>
      <c r="J393" s="10">
        <v>2724</v>
      </c>
      <c r="K393" s="10">
        <v>71670</v>
      </c>
      <c r="L393" s="11">
        <v>17594</v>
      </c>
      <c r="M393" s="11">
        <v>21386</v>
      </c>
      <c r="N393" s="11">
        <v>7150</v>
      </c>
      <c r="O393" s="12">
        <v>0</v>
      </c>
      <c r="P393" s="12">
        <v>0</v>
      </c>
      <c r="Q393" s="11">
        <v>73794</v>
      </c>
      <c r="R393">
        <f t="shared" si="42"/>
        <v>1</v>
      </c>
      <c r="S393">
        <f t="shared" si="43"/>
        <v>1</v>
      </c>
      <c r="T393">
        <f t="shared" si="44"/>
        <v>46130</v>
      </c>
      <c r="U393" s="10">
        <f t="shared" si="45"/>
        <v>55231</v>
      </c>
      <c r="V393">
        <f t="shared" si="46"/>
        <v>0.46360286147843055</v>
      </c>
      <c r="W393" t="str">
        <f t="shared" si="47"/>
        <v>South Ribble </v>
      </c>
      <c r="X393">
        <f t="shared" si="48"/>
        <v>24744</v>
      </c>
      <c r="Z393">
        <v>0</v>
      </c>
      <c r="AA393" s="6">
        <v>391</v>
      </c>
      <c r="AB393" s="7" t="s">
        <v>829</v>
      </c>
      <c r="AC393" s="92">
        <v>28</v>
      </c>
      <c r="AD393" s="92" t="s">
        <v>1880</v>
      </c>
      <c r="AE393" s="93">
        <v>2</v>
      </c>
      <c r="AF393" s="93">
        <v>2</v>
      </c>
      <c r="AG393" s="94" t="s">
        <v>1921</v>
      </c>
      <c r="AH393" s="95">
        <v>1952</v>
      </c>
      <c r="AI393" s="95" t="s">
        <v>1922</v>
      </c>
      <c r="AJ393" s="95" t="s">
        <v>346</v>
      </c>
      <c r="AK393" s="95" t="s">
        <v>1923</v>
      </c>
      <c r="AL393" s="95"/>
      <c r="AM393" s="95" t="s">
        <v>2888</v>
      </c>
      <c r="AN393" s="95">
        <v>1997</v>
      </c>
    </row>
    <row r="394" spans="1:40" ht="12.75">
      <c r="A394" s="6">
        <v>392</v>
      </c>
      <c r="B394" s="7" t="s">
        <v>830</v>
      </c>
      <c r="C394">
        <v>53</v>
      </c>
      <c r="D394" s="6">
        <v>392</v>
      </c>
      <c r="E394" s="7" t="s">
        <v>830</v>
      </c>
      <c r="F394" s="10">
        <v>15903</v>
      </c>
      <c r="G394" s="10">
        <v>33022</v>
      </c>
      <c r="H394" s="10">
        <v>3938</v>
      </c>
      <c r="I394" s="10">
        <v>0</v>
      </c>
      <c r="J394" s="10">
        <v>1866</v>
      </c>
      <c r="K394" s="10">
        <v>73175</v>
      </c>
      <c r="L394" s="11">
        <v>13761</v>
      </c>
      <c r="M394" s="11">
        <v>23404</v>
      </c>
      <c r="N394" s="11">
        <v>4966</v>
      </c>
      <c r="O394" s="12">
        <v>0</v>
      </c>
      <c r="P394" s="12">
        <v>840</v>
      </c>
      <c r="Q394" s="11">
        <v>72858</v>
      </c>
      <c r="R394">
        <f t="shared" si="42"/>
        <v>1</v>
      </c>
      <c r="S394">
        <f t="shared" si="43"/>
        <v>1</v>
      </c>
      <c r="T394">
        <f t="shared" si="44"/>
        <v>42971</v>
      </c>
      <c r="U394" s="10">
        <f t="shared" si="45"/>
        <v>54729</v>
      </c>
      <c r="V394">
        <f t="shared" si="46"/>
        <v>0.5446463894254264</v>
      </c>
      <c r="W394" t="str">
        <f t="shared" si="47"/>
        <v>West Lancashire </v>
      </c>
      <c r="X394">
        <f t="shared" si="48"/>
        <v>19567</v>
      </c>
      <c r="Z394">
        <v>0</v>
      </c>
      <c r="AA394" s="6">
        <v>392</v>
      </c>
      <c r="AB394" s="7" t="s">
        <v>830</v>
      </c>
      <c r="AC394" s="92">
        <v>28</v>
      </c>
      <c r="AD394" s="92" t="s">
        <v>1880</v>
      </c>
      <c r="AE394" s="93">
        <v>2</v>
      </c>
      <c r="AF394" s="93">
        <v>2</v>
      </c>
      <c r="AG394" s="94" t="s">
        <v>1924</v>
      </c>
      <c r="AH394" s="95">
        <v>1944</v>
      </c>
      <c r="AI394" s="95" t="s">
        <v>1925</v>
      </c>
      <c r="AJ394" s="95" t="s">
        <v>346</v>
      </c>
      <c r="AK394" s="95" t="s">
        <v>1926</v>
      </c>
      <c r="AL394" s="95"/>
      <c r="AM394" s="95" t="s">
        <v>2060</v>
      </c>
      <c r="AN394" s="95">
        <v>1992</v>
      </c>
    </row>
    <row r="395" spans="1:40" ht="12.75">
      <c r="A395" s="6">
        <v>393</v>
      </c>
      <c r="B395" s="7" t="s">
        <v>831</v>
      </c>
      <c r="C395">
        <v>57</v>
      </c>
      <c r="D395" s="6">
        <v>393</v>
      </c>
      <c r="E395" s="7" t="s">
        <v>831</v>
      </c>
      <c r="F395" s="10">
        <v>24564</v>
      </c>
      <c r="G395" s="10">
        <v>18090</v>
      </c>
      <c r="H395" s="10">
        <v>8001</v>
      </c>
      <c r="I395" s="10">
        <v>0</v>
      </c>
      <c r="J395" s="10">
        <v>2938</v>
      </c>
      <c r="K395" s="10">
        <v>70471</v>
      </c>
      <c r="L395" s="11">
        <v>22104</v>
      </c>
      <c r="M395" s="11">
        <v>15895</v>
      </c>
      <c r="N395" s="11">
        <v>8286</v>
      </c>
      <c r="O395" s="12">
        <v>0</v>
      </c>
      <c r="P395" s="12">
        <v>1357</v>
      </c>
      <c r="Q395" s="11">
        <v>73907</v>
      </c>
      <c r="R395">
        <f t="shared" si="42"/>
        <v>0</v>
      </c>
      <c r="S395">
        <f t="shared" si="43"/>
        <v>0</v>
      </c>
      <c r="T395">
        <f t="shared" si="44"/>
        <v>47642</v>
      </c>
      <c r="U395" s="10">
        <f t="shared" si="45"/>
        <v>53593</v>
      </c>
      <c r="V395">
        <f t="shared" si="46"/>
        <v>0.33363418832122915</v>
      </c>
      <c r="W395" t="str">
        <f t="shared" si="47"/>
        <v>Blaby</v>
      </c>
      <c r="X395">
        <f t="shared" si="48"/>
        <v>25538</v>
      </c>
      <c r="Z395">
        <v>0</v>
      </c>
      <c r="AA395" s="6">
        <v>393</v>
      </c>
      <c r="AB395" s="7" t="s">
        <v>831</v>
      </c>
      <c r="AC395" s="92">
        <v>29</v>
      </c>
      <c r="AD395" s="92" t="s">
        <v>1927</v>
      </c>
      <c r="AE395" s="93">
        <v>1</v>
      </c>
      <c r="AF395" s="93">
        <v>1</v>
      </c>
      <c r="AG395" s="94" t="s">
        <v>1928</v>
      </c>
      <c r="AH395" s="95">
        <v>1951</v>
      </c>
      <c r="AI395" s="95" t="s">
        <v>1929</v>
      </c>
      <c r="AJ395" s="95" t="s">
        <v>346</v>
      </c>
      <c r="AK395" s="95" t="s">
        <v>2985</v>
      </c>
      <c r="AL395" s="95" t="s">
        <v>1930</v>
      </c>
      <c r="AM395" s="95" t="s">
        <v>132</v>
      </c>
      <c r="AN395" s="95">
        <v>1992</v>
      </c>
    </row>
    <row r="396" spans="1:40" ht="12.75">
      <c r="A396" s="6">
        <v>394</v>
      </c>
      <c r="B396" s="7" t="s">
        <v>832</v>
      </c>
      <c r="C396">
        <v>60</v>
      </c>
      <c r="D396" s="6">
        <v>394</v>
      </c>
      <c r="E396" s="7" t="s">
        <v>832</v>
      </c>
      <c r="F396" s="10">
        <v>21189</v>
      </c>
      <c r="G396" s="10">
        <v>20162</v>
      </c>
      <c r="H396" s="10">
        <v>9281</v>
      </c>
      <c r="I396" s="10">
        <v>0</v>
      </c>
      <c r="J396" s="10">
        <v>1521</v>
      </c>
      <c r="K396" s="10">
        <v>68113</v>
      </c>
      <c r="L396" s="11">
        <v>20030</v>
      </c>
      <c r="M396" s="11">
        <v>17750</v>
      </c>
      <c r="N396" s="11">
        <v>7326</v>
      </c>
      <c r="O396" s="12">
        <v>0</v>
      </c>
      <c r="P396" s="12">
        <v>0</v>
      </c>
      <c r="Q396" s="11">
        <v>69992</v>
      </c>
      <c r="R396">
        <f t="shared" si="42"/>
        <v>0</v>
      </c>
      <c r="S396">
        <f t="shared" si="43"/>
        <v>0</v>
      </c>
      <c r="T396">
        <f t="shared" si="44"/>
        <v>45106</v>
      </c>
      <c r="U396" s="10">
        <f t="shared" si="45"/>
        <v>52153</v>
      </c>
      <c r="V396">
        <f t="shared" si="46"/>
        <v>0.39351749212965015</v>
      </c>
      <c r="W396" t="str">
        <f t="shared" si="47"/>
        <v>Bosworth</v>
      </c>
      <c r="X396">
        <f t="shared" si="48"/>
        <v>25076</v>
      </c>
      <c r="Z396">
        <v>0</v>
      </c>
      <c r="AA396" s="6">
        <v>394</v>
      </c>
      <c r="AB396" s="7" t="s">
        <v>832</v>
      </c>
      <c r="AC396" s="92">
        <v>29</v>
      </c>
      <c r="AD396" s="92" t="s">
        <v>1927</v>
      </c>
      <c r="AE396" s="93">
        <v>1</v>
      </c>
      <c r="AF396" s="93">
        <v>1</v>
      </c>
      <c r="AG396" s="94" t="s">
        <v>133</v>
      </c>
      <c r="AH396" s="95">
        <v>1950</v>
      </c>
      <c r="AI396" s="95" t="s">
        <v>1598</v>
      </c>
      <c r="AJ396" s="95" t="s">
        <v>421</v>
      </c>
      <c r="AK396" s="95" t="s">
        <v>675</v>
      </c>
      <c r="AL396" s="95" t="s">
        <v>134</v>
      </c>
      <c r="AM396" s="95" t="s">
        <v>135</v>
      </c>
      <c r="AN396" s="95">
        <v>1987</v>
      </c>
    </row>
    <row r="397" spans="1:40" ht="12.75">
      <c r="A397" s="6">
        <v>395</v>
      </c>
      <c r="B397" s="7" t="s">
        <v>833</v>
      </c>
      <c r="C397">
        <v>54</v>
      </c>
      <c r="D397" s="6">
        <v>395</v>
      </c>
      <c r="E397" s="7" t="s">
        <v>833</v>
      </c>
      <c r="F397" s="10">
        <v>26110</v>
      </c>
      <c r="G397" s="10">
        <v>20210</v>
      </c>
      <c r="H397" s="10">
        <v>7224</v>
      </c>
      <c r="I397" s="10">
        <v>0</v>
      </c>
      <c r="J397" s="10">
        <v>2629</v>
      </c>
      <c r="K397" s="10">
        <v>72692</v>
      </c>
      <c r="L397" s="11">
        <v>23283</v>
      </c>
      <c r="M397" s="11">
        <v>15544</v>
      </c>
      <c r="N397" s="11">
        <v>7835</v>
      </c>
      <c r="O397" s="12">
        <v>0</v>
      </c>
      <c r="P397" s="12">
        <v>1603</v>
      </c>
      <c r="Q397" s="11">
        <v>74836</v>
      </c>
      <c r="R397">
        <f t="shared" si="42"/>
        <v>0</v>
      </c>
      <c r="S397">
        <f t="shared" si="43"/>
        <v>0</v>
      </c>
      <c r="T397">
        <f t="shared" si="44"/>
        <v>48265</v>
      </c>
      <c r="U397" s="10">
        <f t="shared" si="45"/>
        <v>56173</v>
      </c>
      <c r="V397">
        <f t="shared" si="46"/>
        <v>0.32205531958976485</v>
      </c>
      <c r="W397" t="str">
        <f t="shared" si="47"/>
        <v>Charnwood</v>
      </c>
      <c r="X397">
        <f t="shared" si="48"/>
        <v>24982</v>
      </c>
      <c r="Z397">
        <v>0</v>
      </c>
      <c r="AA397" s="6">
        <v>395</v>
      </c>
      <c r="AB397" s="7" t="s">
        <v>833</v>
      </c>
      <c r="AC397" s="92">
        <v>29</v>
      </c>
      <c r="AD397" s="92" t="s">
        <v>1927</v>
      </c>
      <c r="AE397" s="93">
        <v>1</v>
      </c>
      <c r="AF397" s="93">
        <v>1</v>
      </c>
      <c r="AG397" s="94" t="s">
        <v>136</v>
      </c>
      <c r="AH397" s="95">
        <v>1952</v>
      </c>
      <c r="AI397" s="95" t="s">
        <v>137</v>
      </c>
      <c r="AJ397" s="95" t="s">
        <v>346</v>
      </c>
      <c r="AK397" s="95" t="s">
        <v>138</v>
      </c>
      <c r="AL397" s="95"/>
      <c r="AM397" s="95" t="s">
        <v>139</v>
      </c>
      <c r="AN397" s="95">
        <v>1997</v>
      </c>
    </row>
    <row r="398" spans="1:40" ht="12.75">
      <c r="A398" s="6">
        <v>396</v>
      </c>
      <c r="B398" s="7" t="s">
        <v>834</v>
      </c>
      <c r="C398">
        <v>54</v>
      </c>
      <c r="D398" s="6">
        <v>396</v>
      </c>
      <c r="E398" s="7" t="s">
        <v>834</v>
      </c>
      <c r="F398" s="10">
        <v>22170</v>
      </c>
      <c r="G398" s="10">
        <v>13332</v>
      </c>
      <c r="H398" s="10">
        <v>15646</v>
      </c>
      <c r="I398" s="10">
        <v>0</v>
      </c>
      <c r="J398" s="10">
        <v>1859</v>
      </c>
      <c r="K398" s="10">
        <v>70424</v>
      </c>
      <c r="L398" s="11">
        <v>20748</v>
      </c>
      <c r="M398" s="11">
        <v>9271</v>
      </c>
      <c r="N398" s="11">
        <v>15496</v>
      </c>
      <c r="O398" s="12">
        <v>0</v>
      </c>
      <c r="P398" s="12">
        <v>912</v>
      </c>
      <c r="Q398" s="11">
        <v>73300</v>
      </c>
      <c r="R398">
        <f t="shared" si="42"/>
        <v>0</v>
      </c>
      <c r="S398">
        <f t="shared" si="43"/>
        <v>0</v>
      </c>
      <c r="T398">
        <f t="shared" si="44"/>
        <v>46427</v>
      </c>
      <c r="U398" s="10">
        <f t="shared" si="45"/>
        <v>53007</v>
      </c>
      <c r="V398">
        <f t="shared" si="46"/>
        <v>0.19968983565597606</v>
      </c>
      <c r="W398" t="str">
        <f t="shared" si="47"/>
        <v>Harborough</v>
      </c>
      <c r="X398">
        <f t="shared" si="48"/>
        <v>25679</v>
      </c>
      <c r="Z398">
        <v>0</v>
      </c>
      <c r="AA398" s="6">
        <v>396</v>
      </c>
      <c r="AB398" s="7" t="s">
        <v>834</v>
      </c>
      <c r="AC398" s="92">
        <v>29</v>
      </c>
      <c r="AD398" s="92" t="s">
        <v>1927</v>
      </c>
      <c r="AE398" s="93">
        <v>1</v>
      </c>
      <c r="AF398" s="93">
        <v>1</v>
      </c>
      <c r="AG398" s="94" t="s">
        <v>140</v>
      </c>
      <c r="AH398" s="95">
        <v>1952</v>
      </c>
      <c r="AI398" s="95" t="s">
        <v>1825</v>
      </c>
      <c r="AJ398" s="95" t="s">
        <v>346</v>
      </c>
      <c r="AK398" s="95" t="s">
        <v>141</v>
      </c>
      <c r="AL398" s="95"/>
      <c r="AM398" s="95" t="s">
        <v>2130</v>
      </c>
      <c r="AN398" s="95">
        <v>1992</v>
      </c>
    </row>
    <row r="399" spans="1:40" ht="12.75">
      <c r="A399" s="6">
        <v>397</v>
      </c>
      <c r="B399" s="7" t="s">
        <v>835</v>
      </c>
      <c r="C399">
        <v>54</v>
      </c>
      <c r="D399" s="6">
        <v>397</v>
      </c>
      <c r="E399" s="7" t="s">
        <v>835</v>
      </c>
      <c r="F399" s="10">
        <v>10661</v>
      </c>
      <c r="G399" s="10">
        <v>29083</v>
      </c>
      <c r="H399" s="10">
        <v>3105</v>
      </c>
      <c r="I399" s="10">
        <v>0</v>
      </c>
      <c r="J399" s="10">
        <v>1553</v>
      </c>
      <c r="K399" s="10">
        <v>64012</v>
      </c>
      <c r="L399" s="11">
        <v>9960</v>
      </c>
      <c r="M399" s="11">
        <v>23402</v>
      </c>
      <c r="N399" s="11">
        <v>4989</v>
      </c>
      <c r="O399" s="12">
        <v>0</v>
      </c>
      <c r="P399" s="12">
        <v>2310</v>
      </c>
      <c r="Q399" s="11">
        <v>65527</v>
      </c>
      <c r="R399">
        <f t="shared" si="42"/>
        <v>1</v>
      </c>
      <c r="S399">
        <f t="shared" si="43"/>
        <v>1</v>
      </c>
      <c r="T399">
        <f t="shared" si="44"/>
        <v>40661</v>
      </c>
      <c r="U399" s="10">
        <f t="shared" si="45"/>
        <v>44402</v>
      </c>
      <c r="V399">
        <f t="shared" si="46"/>
        <v>0.5755392144807063</v>
      </c>
      <c r="W399" t="str">
        <f t="shared" si="47"/>
        <v>Leicester East</v>
      </c>
      <c r="X399">
        <f t="shared" si="48"/>
        <v>17259</v>
      </c>
      <c r="Z399">
        <v>1</v>
      </c>
      <c r="AA399" s="6">
        <v>397</v>
      </c>
      <c r="AB399" s="7" t="s">
        <v>835</v>
      </c>
      <c r="AC399" s="92">
        <v>29</v>
      </c>
      <c r="AD399" s="92" t="s">
        <v>1927</v>
      </c>
      <c r="AE399" s="93">
        <v>2</v>
      </c>
      <c r="AF399" s="93">
        <v>2</v>
      </c>
      <c r="AG399" s="94" t="s">
        <v>142</v>
      </c>
      <c r="AH399" s="95">
        <v>1956</v>
      </c>
      <c r="AI399" s="95" t="s">
        <v>143</v>
      </c>
      <c r="AJ399" s="95" t="s">
        <v>362</v>
      </c>
      <c r="AK399" s="95" t="s">
        <v>144</v>
      </c>
      <c r="AL399" s="95"/>
      <c r="AM399" s="95" t="s">
        <v>145</v>
      </c>
      <c r="AN399" s="95">
        <v>1987</v>
      </c>
    </row>
    <row r="400" spans="1:40" ht="12.75">
      <c r="A400" s="6">
        <v>398</v>
      </c>
      <c r="B400" s="7" t="s">
        <v>836</v>
      </c>
      <c r="C400">
        <v>54</v>
      </c>
      <c r="D400" s="6">
        <v>398</v>
      </c>
      <c r="E400" s="7" t="s">
        <v>836</v>
      </c>
      <c r="F400" s="10">
        <v>11421</v>
      </c>
      <c r="G400" s="10">
        <v>27914</v>
      </c>
      <c r="H400" s="10">
        <v>6654</v>
      </c>
      <c r="I400" s="10">
        <v>0</v>
      </c>
      <c r="J400" s="10">
        <v>2125</v>
      </c>
      <c r="K400" s="10">
        <v>71750</v>
      </c>
      <c r="L400" s="11">
        <v>9715</v>
      </c>
      <c r="M400" s="11">
        <v>22958</v>
      </c>
      <c r="N400" s="11">
        <v>7243</v>
      </c>
      <c r="O400" s="12">
        <v>0</v>
      </c>
      <c r="P400" s="12">
        <v>2226</v>
      </c>
      <c r="Q400" s="11">
        <v>72671</v>
      </c>
      <c r="R400">
        <f t="shared" si="42"/>
        <v>1</v>
      </c>
      <c r="S400">
        <f t="shared" si="43"/>
        <v>1</v>
      </c>
      <c r="T400">
        <f t="shared" si="44"/>
        <v>42142</v>
      </c>
      <c r="U400" s="10">
        <f t="shared" si="45"/>
        <v>48114</v>
      </c>
      <c r="V400">
        <f t="shared" si="46"/>
        <v>0.5447771819087845</v>
      </c>
      <c r="W400" t="str">
        <f t="shared" si="47"/>
        <v>Leicester South</v>
      </c>
      <c r="X400">
        <f t="shared" si="48"/>
        <v>19184</v>
      </c>
      <c r="Z400">
        <v>0</v>
      </c>
      <c r="AA400" s="6">
        <v>398</v>
      </c>
      <c r="AB400" s="7" t="s">
        <v>836</v>
      </c>
      <c r="AC400" s="92">
        <v>29</v>
      </c>
      <c r="AD400" s="92" t="s">
        <v>1927</v>
      </c>
      <c r="AE400" s="93">
        <v>2</v>
      </c>
      <c r="AF400" s="93">
        <v>2</v>
      </c>
      <c r="AG400" s="94" t="s">
        <v>146</v>
      </c>
      <c r="AH400" s="95">
        <v>1941</v>
      </c>
      <c r="AI400" s="95" t="s">
        <v>147</v>
      </c>
      <c r="AJ400" s="95" t="s">
        <v>346</v>
      </c>
      <c r="AK400" s="95" t="s">
        <v>1717</v>
      </c>
      <c r="AL400" s="95" t="s">
        <v>1541</v>
      </c>
      <c r="AM400" s="95" t="s">
        <v>2088</v>
      </c>
      <c r="AN400" s="95">
        <v>1974</v>
      </c>
    </row>
    <row r="401" spans="1:40" ht="12.75">
      <c r="A401" s="6">
        <v>399</v>
      </c>
      <c r="B401" s="7" t="s">
        <v>837</v>
      </c>
      <c r="C401">
        <v>54</v>
      </c>
      <c r="D401" s="6">
        <v>399</v>
      </c>
      <c r="E401" s="7" t="s">
        <v>837</v>
      </c>
      <c r="F401" s="10">
        <v>9716</v>
      </c>
      <c r="G401" s="10">
        <v>22580</v>
      </c>
      <c r="H401" s="10">
        <v>5795</v>
      </c>
      <c r="I401" s="10">
        <v>0</v>
      </c>
      <c r="J401" s="10">
        <v>2823</v>
      </c>
      <c r="K401" s="10">
        <v>64570</v>
      </c>
      <c r="L401" s="11">
        <v>8375</v>
      </c>
      <c r="M401" s="11">
        <v>18014</v>
      </c>
      <c r="N401" s="11">
        <v>5085</v>
      </c>
      <c r="O401" s="12">
        <v>0</v>
      </c>
      <c r="P401" s="12">
        <v>1745</v>
      </c>
      <c r="Q401" s="11">
        <v>65267</v>
      </c>
      <c r="R401">
        <f t="shared" si="42"/>
        <v>1</v>
      </c>
      <c r="S401">
        <f t="shared" si="43"/>
        <v>1</v>
      </c>
      <c r="T401">
        <f t="shared" si="44"/>
        <v>33219</v>
      </c>
      <c r="U401" s="10">
        <f t="shared" si="45"/>
        <v>40914</v>
      </c>
      <c r="V401">
        <f t="shared" si="46"/>
        <v>0.5422800204702128</v>
      </c>
      <c r="W401" t="str">
        <f t="shared" si="47"/>
        <v>Leicester West</v>
      </c>
      <c r="X401">
        <f t="shared" si="48"/>
        <v>15205</v>
      </c>
      <c r="Z401">
        <v>0</v>
      </c>
      <c r="AA401" s="6">
        <v>399</v>
      </c>
      <c r="AB401" s="7" t="s">
        <v>837</v>
      </c>
      <c r="AC401" s="92">
        <v>29</v>
      </c>
      <c r="AD401" s="92" t="s">
        <v>1927</v>
      </c>
      <c r="AE401" s="93">
        <v>2</v>
      </c>
      <c r="AF401" s="93">
        <v>2</v>
      </c>
      <c r="AG401" s="94" t="s">
        <v>148</v>
      </c>
      <c r="AH401" s="95">
        <v>1948</v>
      </c>
      <c r="AI401" s="95" t="s">
        <v>149</v>
      </c>
      <c r="AJ401" s="95" t="s">
        <v>346</v>
      </c>
      <c r="AK401" s="95" t="s">
        <v>150</v>
      </c>
      <c r="AL401" s="95"/>
      <c r="AM401" s="95" t="s">
        <v>151</v>
      </c>
      <c r="AN401" s="95">
        <v>1997</v>
      </c>
    </row>
    <row r="402" spans="1:40" ht="12.75">
      <c r="A402" s="6">
        <v>400</v>
      </c>
      <c r="B402" s="7" t="s">
        <v>838</v>
      </c>
      <c r="C402">
        <v>60</v>
      </c>
      <c r="D402" s="6">
        <v>400</v>
      </c>
      <c r="E402" s="7" t="s">
        <v>838</v>
      </c>
      <c r="F402" s="10">
        <v>19736</v>
      </c>
      <c r="G402" s="10">
        <v>25448</v>
      </c>
      <c r="H402" s="10">
        <v>6190</v>
      </c>
      <c r="I402" s="10">
        <v>0</v>
      </c>
      <c r="J402" s="10">
        <v>991</v>
      </c>
      <c r="K402" s="10">
        <v>68945</v>
      </c>
      <c r="L402" s="11">
        <v>15638</v>
      </c>
      <c r="M402" s="11">
        <v>22016</v>
      </c>
      <c r="N402" s="11">
        <v>5667</v>
      </c>
      <c r="O402" s="12">
        <v>0</v>
      </c>
      <c r="P402" s="12">
        <v>933</v>
      </c>
      <c r="Q402" s="11">
        <v>70077</v>
      </c>
      <c r="R402">
        <f t="shared" si="42"/>
        <v>1</v>
      </c>
      <c r="S402">
        <f t="shared" si="43"/>
        <v>1</v>
      </c>
      <c r="T402">
        <f t="shared" si="44"/>
        <v>44254</v>
      </c>
      <c r="U402" s="10">
        <f t="shared" si="45"/>
        <v>52365</v>
      </c>
      <c r="V402">
        <f t="shared" si="46"/>
        <v>0.497491752157997</v>
      </c>
      <c r="W402" t="str">
        <f t="shared" si="47"/>
        <v>Loughborough</v>
      </c>
      <c r="X402">
        <f t="shared" si="48"/>
        <v>22238</v>
      </c>
      <c r="Z402">
        <v>1</v>
      </c>
      <c r="AA402" s="6">
        <v>400</v>
      </c>
      <c r="AB402" s="7" t="s">
        <v>838</v>
      </c>
      <c r="AC402" s="92">
        <v>29</v>
      </c>
      <c r="AD402" s="92" t="s">
        <v>1927</v>
      </c>
      <c r="AE402" s="93">
        <v>2</v>
      </c>
      <c r="AF402" s="93">
        <v>2</v>
      </c>
      <c r="AG402" s="94" t="s">
        <v>152</v>
      </c>
      <c r="AH402" s="95">
        <v>1964</v>
      </c>
      <c r="AI402" s="95" t="s">
        <v>153</v>
      </c>
      <c r="AJ402" s="95" t="s">
        <v>362</v>
      </c>
      <c r="AK402" s="95" t="s">
        <v>736</v>
      </c>
      <c r="AL402" s="95"/>
      <c r="AM402" s="95" t="s">
        <v>1900</v>
      </c>
      <c r="AN402" s="95">
        <v>1997</v>
      </c>
    </row>
    <row r="403" spans="1:40" ht="12.75">
      <c r="A403" s="6">
        <v>401</v>
      </c>
      <c r="B403" s="7" t="s">
        <v>839</v>
      </c>
      <c r="C403">
        <v>60</v>
      </c>
      <c r="D403" s="6">
        <v>401</v>
      </c>
      <c r="E403" s="7" t="s">
        <v>839</v>
      </c>
      <c r="F403" s="10">
        <v>16113</v>
      </c>
      <c r="G403" s="10">
        <v>29332</v>
      </c>
      <c r="H403" s="10">
        <v>4492</v>
      </c>
      <c r="I403" s="10">
        <v>0</v>
      </c>
      <c r="J403" s="10">
        <v>2088</v>
      </c>
      <c r="K403" s="10">
        <v>65069</v>
      </c>
      <c r="L403" s="11">
        <v>15274</v>
      </c>
      <c r="M403" s="11">
        <v>23431</v>
      </c>
      <c r="N403" s="11">
        <v>4651</v>
      </c>
      <c r="O403" s="12">
        <v>0</v>
      </c>
      <c r="P403" s="12">
        <v>1653</v>
      </c>
      <c r="Q403" s="11">
        <v>68414</v>
      </c>
      <c r="R403">
        <f t="shared" si="42"/>
        <v>1</v>
      </c>
      <c r="S403">
        <f t="shared" si="43"/>
        <v>1</v>
      </c>
      <c r="T403">
        <f t="shared" si="44"/>
        <v>45009</v>
      </c>
      <c r="U403" s="10">
        <f t="shared" si="45"/>
        <v>52025</v>
      </c>
      <c r="V403">
        <f t="shared" si="46"/>
        <v>0.520584771934502</v>
      </c>
      <c r="W403" t="str">
        <f t="shared" si="47"/>
        <v>North West Leicestershire </v>
      </c>
      <c r="X403">
        <f t="shared" si="48"/>
        <v>21578</v>
      </c>
      <c r="Z403">
        <v>0</v>
      </c>
      <c r="AA403" s="6">
        <v>401</v>
      </c>
      <c r="AB403" s="7" t="s">
        <v>839</v>
      </c>
      <c r="AC403" s="92">
        <v>29</v>
      </c>
      <c r="AD403" s="92" t="s">
        <v>1927</v>
      </c>
      <c r="AE403" s="93">
        <v>2</v>
      </c>
      <c r="AF403" s="93">
        <v>2</v>
      </c>
      <c r="AG403" s="94" t="s">
        <v>154</v>
      </c>
      <c r="AH403" s="95">
        <v>1946</v>
      </c>
      <c r="AI403" s="95" t="s">
        <v>155</v>
      </c>
      <c r="AJ403" s="95" t="s">
        <v>346</v>
      </c>
      <c r="AK403" s="95" t="s">
        <v>156</v>
      </c>
      <c r="AL403" s="95" t="s">
        <v>157</v>
      </c>
      <c r="AM403" s="95" t="s">
        <v>1563</v>
      </c>
      <c r="AN403" s="95">
        <v>1997</v>
      </c>
    </row>
    <row r="404" spans="1:40" ht="12.75">
      <c r="A404" s="6">
        <v>402</v>
      </c>
      <c r="B404" s="7" t="s">
        <v>840</v>
      </c>
      <c r="C404">
        <v>55</v>
      </c>
      <c r="D404" s="6">
        <v>402</v>
      </c>
      <c r="E404" s="7" t="s">
        <v>840</v>
      </c>
      <c r="F404" s="10">
        <v>19750</v>
      </c>
      <c r="G404" s="10">
        <v>19103</v>
      </c>
      <c r="H404" s="10">
        <v>7721</v>
      </c>
      <c r="I404" s="10">
        <v>0</v>
      </c>
      <c r="J404" s="10">
        <v>0</v>
      </c>
      <c r="K404" s="10">
        <v>67623</v>
      </c>
      <c r="L404" s="11">
        <v>17298</v>
      </c>
      <c r="M404" s="11">
        <v>16783</v>
      </c>
      <c r="N404" s="11">
        <v>4994</v>
      </c>
      <c r="O404" s="12">
        <v>0</v>
      </c>
      <c r="P404" s="12">
        <v>1238</v>
      </c>
      <c r="Q404" s="11">
        <v>69010</v>
      </c>
      <c r="R404">
        <f t="shared" si="42"/>
        <v>0</v>
      </c>
      <c r="S404">
        <f t="shared" si="43"/>
        <v>0</v>
      </c>
      <c r="T404">
        <f t="shared" si="44"/>
        <v>40313</v>
      </c>
      <c r="U404" s="10">
        <f t="shared" si="45"/>
        <v>46574</v>
      </c>
      <c r="V404">
        <f t="shared" si="46"/>
        <v>0.4163173169945179</v>
      </c>
      <c r="W404" t="str">
        <f t="shared" si="47"/>
        <v>Boston and Skegness</v>
      </c>
      <c r="X404">
        <f t="shared" si="48"/>
        <v>23015</v>
      </c>
      <c r="Z404">
        <v>0</v>
      </c>
      <c r="AA404" s="6">
        <v>402</v>
      </c>
      <c r="AB404" s="7" t="s">
        <v>840</v>
      </c>
      <c r="AC404" s="92">
        <v>30</v>
      </c>
      <c r="AD404" s="92" t="s">
        <v>158</v>
      </c>
      <c r="AE404" s="93">
        <v>1</v>
      </c>
      <c r="AF404" s="93">
        <v>1</v>
      </c>
      <c r="AG404" s="94" t="s">
        <v>159</v>
      </c>
      <c r="AH404" s="95"/>
      <c r="AI404" s="95" t="s">
        <v>160</v>
      </c>
      <c r="AJ404" s="95" t="s">
        <v>346</v>
      </c>
      <c r="AK404" s="95" t="s">
        <v>161</v>
      </c>
      <c r="AL404" s="95" t="s">
        <v>162</v>
      </c>
      <c r="AM404" s="95" t="s">
        <v>163</v>
      </c>
      <c r="AN404" s="95">
        <v>2001</v>
      </c>
    </row>
    <row r="405" spans="1:40" ht="12.75">
      <c r="A405" s="6">
        <v>403</v>
      </c>
      <c r="B405" s="7" t="s">
        <v>841</v>
      </c>
      <c r="C405">
        <v>40</v>
      </c>
      <c r="D405" s="6">
        <v>403</v>
      </c>
      <c r="E405" s="7" t="s">
        <v>841</v>
      </c>
      <c r="F405" s="10">
        <v>17104</v>
      </c>
      <c r="G405" s="10">
        <v>23493</v>
      </c>
      <c r="H405" s="10">
        <v>4692</v>
      </c>
      <c r="I405" s="10">
        <v>0</v>
      </c>
      <c r="J405" s="10">
        <v>1513</v>
      </c>
      <c r="K405" s="10">
        <v>63648</v>
      </c>
      <c r="L405" s="11">
        <v>16105</v>
      </c>
      <c r="M405" s="11">
        <v>20066</v>
      </c>
      <c r="N405" s="11">
        <v>3796</v>
      </c>
      <c r="O405" s="12">
        <v>0</v>
      </c>
      <c r="P405" s="12">
        <v>1087</v>
      </c>
      <c r="Q405" s="11">
        <v>63536</v>
      </c>
      <c r="R405">
        <f t="shared" si="42"/>
        <v>1</v>
      </c>
      <c r="S405">
        <f t="shared" si="43"/>
        <v>1</v>
      </c>
      <c r="T405">
        <f t="shared" si="44"/>
        <v>41054</v>
      </c>
      <c r="U405" s="10">
        <f t="shared" si="45"/>
        <v>46802</v>
      </c>
      <c r="V405">
        <f t="shared" si="46"/>
        <v>0.48877088712427535</v>
      </c>
      <c r="W405" t="str">
        <f t="shared" si="47"/>
        <v>Brigg and Goole</v>
      </c>
      <c r="X405">
        <f t="shared" si="48"/>
        <v>20988</v>
      </c>
      <c r="Z405">
        <v>0</v>
      </c>
      <c r="AA405" s="6">
        <v>403</v>
      </c>
      <c r="AB405" s="7" t="s">
        <v>841</v>
      </c>
      <c r="AC405" s="92">
        <v>30</v>
      </c>
      <c r="AD405" s="92" t="s">
        <v>158</v>
      </c>
      <c r="AE405" s="93">
        <v>2</v>
      </c>
      <c r="AF405" s="93">
        <v>2</v>
      </c>
      <c r="AG405" s="94" t="s">
        <v>164</v>
      </c>
      <c r="AH405" s="95">
        <v>1960</v>
      </c>
      <c r="AI405" s="95" t="s">
        <v>165</v>
      </c>
      <c r="AJ405" s="95" t="s">
        <v>346</v>
      </c>
      <c r="AK405" s="95" t="s">
        <v>166</v>
      </c>
      <c r="AL405" s="95" t="s">
        <v>167</v>
      </c>
      <c r="AM405" s="95" t="s">
        <v>168</v>
      </c>
      <c r="AN405" s="95">
        <v>1997</v>
      </c>
    </row>
    <row r="406" spans="1:40" ht="12.75">
      <c r="A406" s="6">
        <v>404</v>
      </c>
      <c r="B406" s="7" t="s">
        <v>842</v>
      </c>
      <c r="C406">
        <v>55</v>
      </c>
      <c r="D406" s="6">
        <v>404</v>
      </c>
      <c r="E406" s="7" t="s">
        <v>842</v>
      </c>
      <c r="F406" s="10">
        <v>16882</v>
      </c>
      <c r="G406" s="10">
        <v>26058</v>
      </c>
      <c r="H406" s="10">
        <v>5746</v>
      </c>
      <c r="I406" s="10">
        <v>0</v>
      </c>
      <c r="J406" s="10">
        <v>1787</v>
      </c>
      <c r="K406" s="10">
        <v>68763</v>
      </c>
      <c r="L406" s="11">
        <v>15412</v>
      </c>
      <c r="M406" s="11">
        <v>21032</v>
      </c>
      <c r="N406" s="11">
        <v>5080</v>
      </c>
      <c r="O406" s="12">
        <v>0</v>
      </c>
      <c r="P406" s="12">
        <v>894</v>
      </c>
      <c r="Q406" s="11">
        <v>68392</v>
      </c>
      <c r="R406">
        <f t="shared" si="42"/>
        <v>1</v>
      </c>
      <c r="S406">
        <f t="shared" si="43"/>
        <v>1</v>
      </c>
      <c r="T406">
        <f t="shared" si="44"/>
        <v>42418</v>
      </c>
      <c r="U406" s="10">
        <f t="shared" si="45"/>
        <v>50473</v>
      </c>
      <c r="V406">
        <f t="shared" si="46"/>
        <v>0.4958272431514923</v>
      </c>
      <c r="W406" t="str">
        <f t="shared" si="47"/>
        <v>Cleethorpes</v>
      </c>
      <c r="X406">
        <f t="shared" si="48"/>
        <v>21386</v>
      </c>
      <c r="Z406">
        <v>1</v>
      </c>
      <c r="AA406" s="6">
        <v>404</v>
      </c>
      <c r="AB406" s="7" t="s">
        <v>842</v>
      </c>
      <c r="AC406" s="92">
        <v>30</v>
      </c>
      <c r="AD406" s="92" t="s">
        <v>158</v>
      </c>
      <c r="AE406" s="93">
        <v>2</v>
      </c>
      <c r="AF406" s="93">
        <v>2</v>
      </c>
      <c r="AG406" s="94" t="s">
        <v>169</v>
      </c>
      <c r="AH406" s="95">
        <v>1960</v>
      </c>
      <c r="AI406" s="95" t="s">
        <v>170</v>
      </c>
      <c r="AJ406" s="95" t="s">
        <v>362</v>
      </c>
      <c r="AK406" s="95" t="s">
        <v>1732</v>
      </c>
      <c r="AL406" s="95" t="s">
        <v>171</v>
      </c>
      <c r="AM406" s="95" t="s">
        <v>2097</v>
      </c>
      <c r="AN406" s="95">
        <v>1997</v>
      </c>
    </row>
    <row r="407" spans="1:40" ht="12.75">
      <c r="A407" s="6">
        <v>405</v>
      </c>
      <c r="B407" s="7" t="s">
        <v>843</v>
      </c>
      <c r="C407">
        <v>55</v>
      </c>
      <c r="D407" s="6">
        <v>405</v>
      </c>
      <c r="E407" s="7" t="s">
        <v>843</v>
      </c>
      <c r="F407" s="10">
        <v>20593</v>
      </c>
      <c r="G407" s="10">
        <v>13767</v>
      </c>
      <c r="H407" s="10">
        <v>13436</v>
      </c>
      <c r="I407" s="10">
        <v>0</v>
      </c>
      <c r="J407" s="10">
        <v>0</v>
      </c>
      <c r="K407" s="10">
        <v>64106</v>
      </c>
      <c r="L407" s="11">
        <v>19555</v>
      </c>
      <c r="M407" s="11">
        <v>11484</v>
      </c>
      <c r="N407" s="11">
        <v>11280</v>
      </c>
      <c r="O407" s="12">
        <v>0</v>
      </c>
      <c r="P407" s="12">
        <v>0</v>
      </c>
      <c r="Q407" s="11">
        <v>65871</v>
      </c>
      <c r="R407">
        <f t="shared" si="42"/>
        <v>0</v>
      </c>
      <c r="S407">
        <f t="shared" si="43"/>
        <v>0</v>
      </c>
      <c r="T407">
        <f t="shared" si="44"/>
        <v>42319</v>
      </c>
      <c r="U407" s="10">
        <f t="shared" si="45"/>
        <v>47796</v>
      </c>
      <c r="V407">
        <f t="shared" si="46"/>
        <v>0.27136747087596585</v>
      </c>
      <c r="W407" t="str">
        <f t="shared" si="47"/>
        <v>Gainsborough</v>
      </c>
      <c r="X407">
        <f t="shared" si="48"/>
        <v>22764</v>
      </c>
      <c r="Z407">
        <v>0</v>
      </c>
      <c r="AA407" s="6">
        <v>405</v>
      </c>
      <c r="AB407" s="7" t="s">
        <v>843</v>
      </c>
      <c r="AC407" s="92">
        <v>30</v>
      </c>
      <c r="AD407" s="92" t="s">
        <v>158</v>
      </c>
      <c r="AE407" s="93">
        <v>1</v>
      </c>
      <c r="AF407" s="93">
        <v>1</v>
      </c>
      <c r="AG407" s="94" t="s">
        <v>172</v>
      </c>
      <c r="AH407" s="95">
        <v>1950</v>
      </c>
      <c r="AI407" s="95" t="s">
        <v>173</v>
      </c>
      <c r="AJ407" s="95" t="s">
        <v>346</v>
      </c>
      <c r="AK407" s="95" t="s">
        <v>174</v>
      </c>
      <c r="AL407" s="95"/>
      <c r="AM407" s="95" t="s">
        <v>175</v>
      </c>
      <c r="AN407" s="95">
        <v>1997</v>
      </c>
    </row>
    <row r="408" spans="1:40" ht="12.75">
      <c r="A408" s="6">
        <v>406</v>
      </c>
      <c r="B408" s="7" t="s">
        <v>844</v>
      </c>
      <c r="C408">
        <v>54</v>
      </c>
      <c r="D408" s="6">
        <v>406</v>
      </c>
      <c r="E408" s="7" t="s">
        <v>844</v>
      </c>
      <c r="F408" s="10">
        <v>22672</v>
      </c>
      <c r="G408" s="10">
        <v>19980</v>
      </c>
      <c r="H408" s="10">
        <v>6612</v>
      </c>
      <c r="I408" s="10">
        <v>0</v>
      </c>
      <c r="J408" s="10">
        <v>3706</v>
      </c>
      <c r="K408" s="10">
        <v>72310</v>
      </c>
      <c r="L408" s="11">
        <v>21329</v>
      </c>
      <c r="M408" s="11">
        <v>16811</v>
      </c>
      <c r="N408" s="11">
        <v>6665</v>
      </c>
      <c r="O408" s="12">
        <v>0</v>
      </c>
      <c r="P408" s="12">
        <v>1484</v>
      </c>
      <c r="Q408" s="11">
        <v>74419</v>
      </c>
      <c r="R408">
        <f t="shared" si="42"/>
        <v>0</v>
      </c>
      <c r="S408">
        <f t="shared" si="43"/>
        <v>0</v>
      </c>
      <c r="T408">
        <f t="shared" si="44"/>
        <v>46289</v>
      </c>
      <c r="U408" s="10">
        <f t="shared" si="45"/>
        <v>52970</v>
      </c>
      <c r="V408">
        <f t="shared" si="46"/>
        <v>0.36317483635420944</v>
      </c>
      <c r="W408" t="str">
        <f t="shared" si="47"/>
        <v>Grantham and Stamford</v>
      </c>
      <c r="X408">
        <f t="shared" si="48"/>
        <v>24960</v>
      </c>
      <c r="Z408">
        <v>0</v>
      </c>
      <c r="AA408" s="6">
        <v>406</v>
      </c>
      <c r="AB408" s="7" t="s">
        <v>844</v>
      </c>
      <c r="AC408" s="92">
        <v>30</v>
      </c>
      <c r="AD408" s="92" t="s">
        <v>158</v>
      </c>
      <c r="AE408" s="93">
        <v>1</v>
      </c>
      <c r="AF408" s="93">
        <v>1</v>
      </c>
      <c r="AG408" s="94" t="s">
        <v>176</v>
      </c>
      <c r="AH408" s="95">
        <v>1944</v>
      </c>
      <c r="AI408" s="95" t="s">
        <v>177</v>
      </c>
      <c r="AJ408" s="95" t="s">
        <v>346</v>
      </c>
      <c r="AK408" s="95" t="s">
        <v>144</v>
      </c>
      <c r="AL408" s="95"/>
      <c r="AM408" s="95" t="s">
        <v>1146</v>
      </c>
      <c r="AN408" s="95">
        <v>1997</v>
      </c>
    </row>
    <row r="409" spans="1:40" ht="12.75">
      <c r="A409" s="6">
        <v>407</v>
      </c>
      <c r="B409" s="7" t="s">
        <v>845</v>
      </c>
      <c r="C409">
        <v>55</v>
      </c>
      <c r="D409" s="6">
        <v>407</v>
      </c>
      <c r="E409" s="7" t="s">
        <v>845</v>
      </c>
      <c r="F409" s="10">
        <v>9521</v>
      </c>
      <c r="G409" s="10">
        <v>25765</v>
      </c>
      <c r="H409" s="10">
        <v>7810</v>
      </c>
      <c r="I409" s="10">
        <v>0</v>
      </c>
      <c r="J409" s="10">
        <v>0</v>
      </c>
      <c r="K409" s="10">
        <v>65034</v>
      </c>
      <c r="L409" s="11">
        <v>7634</v>
      </c>
      <c r="M409" s="11">
        <v>19118</v>
      </c>
      <c r="N409" s="11">
        <v>6265</v>
      </c>
      <c r="O409" s="12">
        <v>0</v>
      </c>
      <c r="P409" s="12">
        <v>0</v>
      </c>
      <c r="Q409" s="11">
        <v>63157</v>
      </c>
      <c r="R409">
        <f t="shared" si="42"/>
        <v>1</v>
      </c>
      <c r="S409">
        <f t="shared" si="43"/>
        <v>1</v>
      </c>
      <c r="T409">
        <f t="shared" si="44"/>
        <v>33017</v>
      </c>
      <c r="U409" s="10">
        <f t="shared" si="45"/>
        <v>43096</v>
      </c>
      <c r="V409">
        <f t="shared" si="46"/>
        <v>0.5790350425538359</v>
      </c>
      <c r="W409" t="str">
        <f t="shared" si="47"/>
        <v>Great Grimsby</v>
      </c>
      <c r="X409">
        <f t="shared" si="48"/>
        <v>13899</v>
      </c>
      <c r="Z409">
        <v>0</v>
      </c>
      <c r="AA409" s="6">
        <v>407</v>
      </c>
      <c r="AB409" s="7" t="s">
        <v>845</v>
      </c>
      <c r="AC409" s="92">
        <v>30</v>
      </c>
      <c r="AD409" s="92" t="s">
        <v>158</v>
      </c>
      <c r="AE409" s="93">
        <v>2</v>
      </c>
      <c r="AF409" s="93">
        <v>2</v>
      </c>
      <c r="AG409" s="94" t="s">
        <v>178</v>
      </c>
      <c r="AH409" s="95">
        <v>1934</v>
      </c>
      <c r="AI409" s="95" t="s">
        <v>1525</v>
      </c>
      <c r="AJ409" s="95" t="s">
        <v>346</v>
      </c>
      <c r="AK409" s="95" t="s">
        <v>179</v>
      </c>
      <c r="AL409" s="95"/>
      <c r="AM409" s="95" t="s">
        <v>2088</v>
      </c>
      <c r="AN409" s="95">
        <v>1977</v>
      </c>
    </row>
    <row r="410" spans="1:40" ht="12.75">
      <c r="A410" s="6">
        <v>408</v>
      </c>
      <c r="B410" s="7" t="s">
        <v>846</v>
      </c>
      <c r="C410">
        <v>55</v>
      </c>
      <c r="D410" s="6">
        <v>408</v>
      </c>
      <c r="E410" s="7" t="s">
        <v>846</v>
      </c>
      <c r="F410" s="10">
        <v>14433</v>
      </c>
      <c r="G410" s="10">
        <v>25563</v>
      </c>
      <c r="H410" s="10">
        <v>5048</v>
      </c>
      <c r="I410" s="10">
        <v>0</v>
      </c>
      <c r="J410" s="10">
        <v>1504</v>
      </c>
      <c r="K410" s="10">
        <v>65485</v>
      </c>
      <c r="L410" s="11">
        <v>11583</v>
      </c>
      <c r="M410" s="11">
        <v>20003</v>
      </c>
      <c r="N410" s="11">
        <v>4703</v>
      </c>
      <c r="O410" s="12">
        <v>0</v>
      </c>
      <c r="P410" s="12">
        <v>836</v>
      </c>
      <c r="Q410" s="11">
        <v>66299</v>
      </c>
      <c r="R410">
        <f t="shared" si="42"/>
        <v>1</v>
      </c>
      <c r="S410">
        <f t="shared" si="43"/>
        <v>1</v>
      </c>
      <c r="T410">
        <f t="shared" si="44"/>
        <v>37125</v>
      </c>
      <c r="U410" s="10">
        <f t="shared" si="45"/>
        <v>46548</v>
      </c>
      <c r="V410">
        <f t="shared" si="46"/>
        <v>0.5388013468013468</v>
      </c>
      <c r="W410" t="str">
        <f t="shared" si="47"/>
        <v>Lincoln</v>
      </c>
      <c r="X410">
        <f t="shared" si="48"/>
        <v>17122</v>
      </c>
      <c r="Z410">
        <v>1</v>
      </c>
      <c r="AA410" s="6">
        <v>408</v>
      </c>
      <c r="AB410" s="7" t="s">
        <v>846</v>
      </c>
      <c r="AC410" s="92">
        <v>30</v>
      </c>
      <c r="AD410" s="92" t="s">
        <v>158</v>
      </c>
      <c r="AE410" s="93">
        <v>2</v>
      </c>
      <c r="AF410" s="93">
        <v>2</v>
      </c>
      <c r="AG410" s="94" t="s">
        <v>180</v>
      </c>
      <c r="AH410" s="95">
        <v>1959</v>
      </c>
      <c r="AI410" s="95" t="s">
        <v>181</v>
      </c>
      <c r="AJ410" s="95" t="s">
        <v>362</v>
      </c>
      <c r="AK410" s="95" t="s">
        <v>658</v>
      </c>
      <c r="AL410" s="95"/>
      <c r="AM410" s="95" t="s">
        <v>182</v>
      </c>
      <c r="AN410" s="95">
        <v>1997</v>
      </c>
    </row>
    <row r="411" spans="1:40" ht="12.75">
      <c r="A411" s="6">
        <v>409</v>
      </c>
      <c r="B411" s="7" t="s">
        <v>847</v>
      </c>
      <c r="C411">
        <v>55</v>
      </c>
      <c r="D411" s="6">
        <v>409</v>
      </c>
      <c r="E411" s="7" t="s">
        <v>847</v>
      </c>
      <c r="F411" s="10">
        <v>21699</v>
      </c>
      <c r="G411" s="10">
        <v>14799</v>
      </c>
      <c r="H411" s="10">
        <v>12207</v>
      </c>
      <c r="I411" s="10">
        <v>0</v>
      </c>
      <c r="J411" s="10">
        <v>1248</v>
      </c>
      <c r="K411" s="10">
        <v>68824</v>
      </c>
      <c r="L411" s="11">
        <v>21543</v>
      </c>
      <c r="M411" s="11">
        <v>13989</v>
      </c>
      <c r="N411" s="11">
        <v>8928</v>
      </c>
      <c r="O411" s="12">
        <v>0</v>
      </c>
      <c r="P411" s="12">
        <v>0</v>
      </c>
      <c r="Q411" s="11">
        <v>71556</v>
      </c>
      <c r="R411">
        <f t="shared" si="42"/>
        <v>0</v>
      </c>
      <c r="S411">
        <f t="shared" si="43"/>
        <v>0</v>
      </c>
      <c r="T411">
        <f t="shared" si="44"/>
        <v>44460</v>
      </c>
      <c r="U411" s="10">
        <f t="shared" si="45"/>
        <v>49953</v>
      </c>
      <c r="V411">
        <f t="shared" si="46"/>
        <v>0.314642375168691</v>
      </c>
      <c r="W411" t="str">
        <f t="shared" si="47"/>
        <v>Louth and Horncastle</v>
      </c>
      <c r="X411">
        <f t="shared" si="48"/>
        <v>22917</v>
      </c>
      <c r="Z411">
        <v>0</v>
      </c>
      <c r="AA411" s="6">
        <v>409</v>
      </c>
      <c r="AB411" s="7" t="s">
        <v>847</v>
      </c>
      <c r="AC411" s="92">
        <v>30</v>
      </c>
      <c r="AD411" s="92" t="s">
        <v>158</v>
      </c>
      <c r="AE411" s="93">
        <v>1</v>
      </c>
      <c r="AF411" s="93">
        <v>1</v>
      </c>
      <c r="AG411" s="94" t="s">
        <v>183</v>
      </c>
      <c r="AH411" s="95">
        <v>1930</v>
      </c>
      <c r="AI411" s="95" t="s">
        <v>2102</v>
      </c>
      <c r="AJ411" s="95" t="s">
        <v>346</v>
      </c>
      <c r="AK411" s="95" t="s">
        <v>2653</v>
      </c>
      <c r="AL411" s="95"/>
      <c r="AM411" s="95" t="s">
        <v>2654</v>
      </c>
      <c r="AN411" s="95">
        <v>1997</v>
      </c>
    </row>
    <row r="412" spans="1:40" ht="12.75">
      <c r="A412" s="6">
        <v>410</v>
      </c>
      <c r="B412" s="7" t="s">
        <v>848</v>
      </c>
      <c r="C412">
        <v>40</v>
      </c>
      <c r="D412" s="6">
        <v>410</v>
      </c>
      <c r="E412" s="7" t="s">
        <v>848</v>
      </c>
      <c r="F412" s="10">
        <v>10934</v>
      </c>
      <c r="G412" s="10">
        <v>25107</v>
      </c>
      <c r="H412" s="10">
        <v>3497</v>
      </c>
      <c r="I412" s="10">
        <v>0</v>
      </c>
      <c r="J412" s="10">
        <v>2036</v>
      </c>
      <c r="K412" s="10">
        <v>60393</v>
      </c>
      <c r="L412" s="11">
        <v>9724</v>
      </c>
      <c r="M412" s="11">
        <v>20096</v>
      </c>
      <c r="N412" s="11">
        <v>3156</v>
      </c>
      <c r="O412" s="12">
        <v>0</v>
      </c>
      <c r="P412" s="12">
        <v>649</v>
      </c>
      <c r="Q412" s="11">
        <v>59689</v>
      </c>
      <c r="R412">
        <f t="shared" si="42"/>
        <v>1</v>
      </c>
      <c r="S412">
        <f t="shared" si="43"/>
        <v>1</v>
      </c>
      <c r="T412">
        <f t="shared" si="44"/>
        <v>33625</v>
      </c>
      <c r="U412" s="10">
        <f t="shared" si="45"/>
        <v>41574</v>
      </c>
      <c r="V412">
        <f t="shared" si="46"/>
        <v>0.5976505576208179</v>
      </c>
      <c r="W412" t="str">
        <f t="shared" si="47"/>
        <v>Scunthorpe</v>
      </c>
      <c r="X412">
        <f t="shared" si="48"/>
        <v>13529</v>
      </c>
      <c r="Z412">
        <v>1</v>
      </c>
      <c r="AA412" s="6">
        <v>410</v>
      </c>
      <c r="AB412" s="7" t="s">
        <v>848</v>
      </c>
      <c r="AC412" s="92">
        <v>30</v>
      </c>
      <c r="AD412" s="92" t="s">
        <v>158</v>
      </c>
      <c r="AE412" s="93">
        <v>2</v>
      </c>
      <c r="AF412" s="93">
        <v>2</v>
      </c>
      <c r="AG412" s="94" t="s">
        <v>2655</v>
      </c>
      <c r="AH412" s="95">
        <v>1952</v>
      </c>
      <c r="AI412" s="95" t="s">
        <v>2656</v>
      </c>
      <c r="AJ412" s="95" t="s">
        <v>362</v>
      </c>
      <c r="AK412" s="95" t="s">
        <v>2657</v>
      </c>
      <c r="AL412" s="95"/>
      <c r="AM412" s="95" t="s">
        <v>2060</v>
      </c>
      <c r="AN412" s="95">
        <v>1997</v>
      </c>
    </row>
    <row r="413" spans="1:40" ht="12.75">
      <c r="A413" s="6">
        <v>411</v>
      </c>
      <c r="B413" s="7" t="s">
        <v>849</v>
      </c>
      <c r="C413">
        <v>55</v>
      </c>
      <c r="D413" s="6">
        <v>411</v>
      </c>
      <c r="E413" s="7" t="s">
        <v>849</v>
      </c>
      <c r="F413" s="10">
        <v>23358</v>
      </c>
      <c r="G413" s="10">
        <v>18235</v>
      </c>
      <c r="H413" s="10">
        <v>8063</v>
      </c>
      <c r="I413" s="10">
        <v>0</v>
      </c>
      <c r="J413" s="10">
        <v>3520</v>
      </c>
      <c r="K413" s="10">
        <v>71486</v>
      </c>
      <c r="L413" s="11">
        <v>24190</v>
      </c>
      <c r="M413" s="11">
        <v>15568</v>
      </c>
      <c r="N413" s="11">
        <v>7894</v>
      </c>
      <c r="O413" s="12">
        <v>0</v>
      </c>
      <c r="P413" s="12">
        <v>1067</v>
      </c>
      <c r="Q413" s="11">
        <v>74561</v>
      </c>
      <c r="R413">
        <f t="shared" si="42"/>
        <v>0</v>
      </c>
      <c r="S413">
        <f t="shared" si="43"/>
        <v>0</v>
      </c>
      <c r="T413">
        <f t="shared" si="44"/>
        <v>48719</v>
      </c>
      <c r="U413" s="10">
        <f t="shared" si="45"/>
        <v>53176</v>
      </c>
      <c r="V413">
        <f t="shared" si="46"/>
        <v>0.3195467887271906</v>
      </c>
      <c r="W413" t="str">
        <f t="shared" si="47"/>
        <v>Sleaford and North Hykeham</v>
      </c>
      <c r="X413">
        <f t="shared" si="48"/>
        <v>24529</v>
      </c>
      <c r="Z413">
        <v>0</v>
      </c>
      <c r="AA413" s="6">
        <v>411</v>
      </c>
      <c r="AB413" s="7" t="s">
        <v>849</v>
      </c>
      <c r="AC413" s="92">
        <v>30</v>
      </c>
      <c r="AD413" s="92" t="s">
        <v>158</v>
      </c>
      <c r="AE413" s="93">
        <v>1</v>
      </c>
      <c r="AF413" s="93">
        <v>1</v>
      </c>
      <c r="AG413" s="94" t="s">
        <v>2658</v>
      </c>
      <c r="AH413" s="95">
        <v>1945</v>
      </c>
      <c r="AI413" s="95" t="s">
        <v>1598</v>
      </c>
      <c r="AJ413" s="95" t="s">
        <v>421</v>
      </c>
      <c r="AK413" s="95" t="s">
        <v>2659</v>
      </c>
      <c r="AL413" s="95"/>
      <c r="AM413" s="95" t="s">
        <v>2130</v>
      </c>
      <c r="AN413" s="95">
        <v>1997</v>
      </c>
    </row>
    <row r="414" spans="1:40" ht="12.75">
      <c r="A414" s="6">
        <v>412</v>
      </c>
      <c r="B414" s="7" t="s">
        <v>850</v>
      </c>
      <c r="C414">
        <v>55</v>
      </c>
      <c r="D414" s="6">
        <v>412</v>
      </c>
      <c r="E414" s="7" t="s">
        <v>850</v>
      </c>
      <c r="F414" s="10">
        <v>24691</v>
      </c>
      <c r="G414" s="10">
        <v>16700</v>
      </c>
      <c r="H414" s="10">
        <v>7836</v>
      </c>
      <c r="I414" s="10">
        <v>0</v>
      </c>
      <c r="J414" s="10">
        <v>902</v>
      </c>
      <c r="K414" s="10">
        <v>69642</v>
      </c>
      <c r="L414" s="11">
        <v>25611</v>
      </c>
      <c r="M414" s="11">
        <v>14512</v>
      </c>
      <c r="N414" s="11">
        <v>4761</v>
      </c>
      <c r="O414" s="12">
        <v>0</v>
      </c>
      <c r="P414" s="12">
        <v>1318</v>
      </c>
      <c r="Q414" s="11">
        <v>73880</v>
      </c>
      <c r="R414">
        <f t="shared" si="42"/>
        <v>0</v>
      </c>
      <c r="S414">
        <f t="shared" si="43"/>
        <v>0</v>
      </c>
      <c r="T414">
        <f t="shared" si="44"/>
        <v>46202</v>
      </c>
      <c r="U414" s="10">
        <f t="shared" si="45"/>
        <v>50129</v>
      </c>
      <c r="V414">
        <f t="shared" si="46"/>
        <v>0.31409895675511884</v>
      </c>
      <c r="W414" t="str">
        <f t="shared" si="47"/>
        <v>South Holland and The Deepings</v>
      </c>
      <c r="X414">
        <f t="shared" si="48"/>
        <v>20591</v>
      </c>
      <c r="Z414">
        <v>0</v>
      </c>
      <c r="AA414" s="6">
        <v>412</v>
      </c>
      <c r="AB414" s="7" t="s">
        <v>850</v>
      </c>
      <c r="AC414" s="92">
        <v>30</v>
      </c>
      <c r="AD414" s="92" t="s">
        <v>158</v>
      </c>
      <c r="AE414" s="93">
        <v>1</v>
      </c>
      <c r="AF414" s="93">
        <v>1</v>
      </c>
      <c r="AG414" s="94" t="s">
        <v>2660</v>
      </c>
      <c r="AH414" s="95">
        <v>1958</v>
      </c>
      <c r="AI414" s="95" t="s">
        <v>2661</v>
      </c>
      <c r="AJ414" s="95" t="s">
        <v>346</v>
      </c>
      <c r="AK414" s="95" t="s">
        <v>32</v>
      </c>
      <c r="AL414" s="95"/>
      <c r="AM414" s="95" t="s">
        <v>2662</v>
      </c>
      <c r="AN414" s="95">
        <v>1997</v>
      </c>
    </row>
    <row r="415" spans="1:40" ht="12.75">
      <c r="A415" s="6">
        <v>413</v>
      </c>
      <c r="B415" s="7" t="s">
        <v>851</v>
      </c>
      <c r="C415">
        <v>56</v>
      </c>
      <c r="D415" s="6">
        <v>413</v>
      </c>
      <c r="E415" s="7" t="s">
        <v>851</v>
      </c>
      <c r="F415" s="10">
        <v>17416</v>
      </c>
      <c r="G415" s="10">
        <v>26084</v>
      </c>
      <c r="H415" s="10">
        <v>5381</v>
      </c>
      <c r="I415" s="10">
        <v>0</v>
      </c>
      <c r="J415" s="10">
        <v>0</v>
      </c>
      <c r="K415" s="10">
        <v>68625</v>
      </c>
      <c r="L415" s="11">
        <v>15780</v>
      </c>
      <c r="M415" s="11">
        <v>20344</v>
      </c>
      <c r="N415" s="11">
        <v>3392</v>
      </c>
      <c r="O415" s="12">
        <v>0</v>
      </c>
      <c r="P415" s="12">
        <v>850</v>
      </c>
      <c r="Q415" s="11">
        <v>69131</v>
      </c>
      <c r="R415">
        <f t="shared" si="42"/>
        <v>1</v>
      </c>
      <c r="S415">
        <f t="shared" si="43"/>
        <v>1</v>
      </c>
      <c r="T415">
        <f t="shared" si="44"/>
        <v>40366</v>
      </c>
      <c r="U415" s="10">
        <f t="shared" si="45"/>
        <v>48881</v>
      </c>
      <c r="V415">
        <f t="shared" si="46"/>
        <v>0.5039885051776247</v>
      </c>
      <c r="W415" t="str">
        <f t="shared" si="47"/>
        <v>Great Yarmouth</v>
      </c>
      <c r="X415">
        <f t="shared" si="48"/>
        <v>20022</v>
      </c>
      <c r="Z415">
        <v>1</v>
      </c>
      <c r="AA415" s="6">
        <v>413</v>
      </c>
      <c r="AB415" s="7" t="s">
        <v>851</v>
      </c>
      <c r="AC415" s="92">
        <v>31</v>
      </c>
      <c r="AD415" s="92" t="s">
        <v>1748</v>
      </c>
      <c r="AE415" s="93">
        <v>2</v>
      </c>
      <c r="AF415" s="93">
        <v>2</v>
      </c>
      <c r="AG415" s="94" t="s">
        <v>2663</v>
      </c>
      <c r="AH415" s="95">
        <v>1954</v>
      </c>
      <c r="AI415" s="95"/>
      <c r="AJ415" s="95" t="s">
        <v>385</v>
      </c>
      <c r="AK415" s="95" t="s">
        <v>386</v>
      </c>
      <c r="AL415" s="95" t="s">
        <v>387</v>
      </c>
      <c r="AM415" s="95" t="s">
        <v>2664</v>
      </c>
      <c r="AN415" s="95">
        <v>1997</v>
      </c>
    </row>
    <row r="416" spans="1:40" ht="12.75">
      <c r="A416" s="6">
        <v>414</v>
      </c>
      <c r="B416" s="7" t="s">
        <v>852</v>
      </c>
      <c r="C416">
        <v>56</v>
      </c>
      <c r="D416" s="6">
        <v>414</v>
      </c>
      <c r="E416" s="7" t="s">
        <v>852</v>
      </c>
      <c r="F416" s="10">
        <v>22739</v>
      </c>
      <c r="G416" s="10">
        <v>21403</v>
      </c>
      <c r="H416" s="10">
        <v>8617</v>
      </c>
      <c r="I416" s="10">
        <v>0</v>
      </c>
      <c r="J416" s="10">
        <v>4698</v>
      </c>
      <c r="K416" s="10">
        <v>75311</v>
      </c>
      <c r="L416" s="11">
        <v>23519</v>
      </c>
      <c r="M416" s="11">
        <v>18957</v>
      </c>
      <c r="N416" s="11">
        <v>7621</v>
      </c>
      <c r="O416" s="12">
        <v>0</v>
      </c>
      <c r="P416" s="12">
        <v>2451</v>
      </c>
      <c r="Q416" s="11">
        <v>74911</v>
      </c>
      <c r="R416">
        <f t="shared" si="42"/>
        <v>0</v>
      </c>
      <c r="S416">
        <f t="shared" si="43"/>
        <v>0</v>
      </c>
      <c r="T416">
        <f t="shared" si="44"/>
        <v>52548</v>
      </c>
      <c r="U416" s="10">
        <f t="shared" si="45"/>
        <v>57457</v>
      </c>
      <c r="V416">
        <f t="shared" si="46"/>
        <v>0.36075588033797673</v>
      </c>
      <c r="W416" t="str">
        <f t="shared" si="47"/>
        <v>Mid Norfolk </v>
      </c>
      <c r="X416">
        <f t="shared" si="48"/>
        <v>29029</v>
      </c>
      <c r="Z416">
        <v>0</v>
      </c>
      <c r="AA416" s="6">
        <v>414</v>
      </c>
      <c r="AB416" s="7" t="s">
        <v>852</v>
      </c>
      <c r="AC416" s="92">
        <v>31</v>
      </c>
      <c r="AD416" s="92" t="s">
        <v>1748</v>
      </c>
      <c r="AE416" s="93">
        <v>1</v>
      </c>
      <c r="AF416" s="93">
        <v>1</v>
      </c>
      <c r="AG416" s="94" t="s">
        <v>2665</v>
      </c>
      <c r="AH416" s="95">
        <v>1949</v>
      </c>
      <c r="AI416" s="95" t="s">
        <v>2666</v>
      </c>
      <c r="AJ416" s="95" t="s">
        <v>346</v>
      </c>
      <c r="AK416" s="95" t="s">
        <v>2667</v>
      </c>
      <c r="AL416" s="95"/>
      <c r="AM416" s="95" t="s">
        <v>2088</v>
      </c>
      <c r="AN416" s="95">
        <v>1997</v>
      </c>
    </row>
    <row r="417" spans="1:40" ht="12.75">
      <c r="A417" s="6">
        <v>415</v>
      </c>
      <c r="B417" s="7" t="s">
        <v>853</v>
      </c>
      <c r="C417">
        <v>56</v>
      </c>
      <c r="D417" s="6">
        <v>415</v>
      </c>
      <c r="E417" s="7" t="s">
        <v>853</v>
      </c>
      <c r="F417" s="10">
        <v>21456</v>
      </c>
      <c r="G417" s="10">
        <v>14736</v>
      </c>
      <c r="H417" s="10">
        <v>20163</v>
      </c>
      <c r="I417" s="10">
        <v>0</v>
      </c>
      <c r="J417" s="10">
        <v>2458</v>
      </c>
      <c r="K417" s="10">
        <v>77113</v>
      </c>
      <c r="L417" s="11">
        <v>23495</v>
      </c>
      <c r="M417" s="11">
        <v>7490</v>
      </c>
      <c r="N417" s="11">
        <v>23978</v>
      </c>
      <c r="O417" s="12">
        <v>0</v>
      </c>
      <c r="P417" s="12">
        <v>1257</v>
      </c>
      <c r="Q417" s="11">
        <v>80061</v>
      </c>
      <c r="R417">
        <f t="shared" si="42"/>
        <v>0</v>
      </c>
      <c r="S417">
        <f t="shared" si="43"/>
        <v>0</v>
      </c>
      <c r="T417">
        <f t="shared" si="44"/>
        <v>56220</v>
      </c>
      <c r="U417" s="10">
        <f t="shared" si="45"/>
        <v>58813</v>
      </c>
      <c r="V417">
        <f t="shared" si="46"/>
        <v>0.13322660974742084</v>
      </c>
      <c r="W417" t="str">
        <f t="shared" si="47"/>
        <v>North Norfolk </v>
      </c>
      <c r="X417">
        <f t="shared" si="48"/>
        <v>32242</v>
      </c>
      <c r="Z417">
        <v>0</v>
      </c>
      <c r="AA417" s="6">
        <v>415</v>
      </c>
      <c r="AB417" s="7" t="s">
        <v>853</v>
      </c>
      <c r="AC417" s="92">
        <v>31</v>
      </c>
      <c r="AD417" s="92" t="s">
        <v>1748</v>
      </c>
      <c r="AE417" s="93">
        <v>3</v>
      </c>
      <c r="AF417" s="93">
        <v>1</v>
      </c>
      <c r="AG417" s="94" t="s">
        <v>2668</v>
      </c>
      <c r="AH417" s="95"/>
      <c r="AI417" s="95" t="s">
        <v>2</v>
      </c>
      <c r="AJ417" s="95" t="s">
        <v>346</v>
      </c>
      <c r="AK417" s="95" t="s">
        <v>2669</v>
      </c>
      <c r="AL417" s="95"/>
      <c r="AM417" s="95" t="s">
        <v>396</v>
      </c>
      <c r="AN417" s="95">
        <v>2001</v>
      </c>
    </row>
    <row r="418" spans="1:40" ht="12.75">
      <c r="A418" s="6">
        <v>416</v>
      </c>
      <c r="B418" s="7" t="s">
        <v>854</v>
      </c>
      <c r="C418">
        <v>56</v>
      </c>
      <c r="D418" s="6">
        <v>416</v>
      </c>
      <c r="E418" s="7" t="s">
        <v>854</v>
      </c>
      <c r="F418" s="10">
        <v>23911</v>
      </c>
      <c r="G418" s="10">
        <v>25250</v>
      </c>
      <c r="H418" s="10">
        <v>5513</v>
      </c>
      <c r="I418" s="10">
        <v>0</v>
      </c>
      <c r="J418" s="10">
        <v>2923</v>
      </c>
      <c r="K418" s="10">
        <v>77083</v>
      </c>
      <c r="L418" s="11">
        <v>24846</v>
      </c>
      <c r="M418" s="11">
        <v>21361</v>
      </c>
      <c r="N418" s="11">
        <v>4292</v>
      </c>
      <c r="O418" s="12">
        <v>0</v>
      </c>
      <c r="P418" s="12">
        <v>704</v>
      </c>
      <c r="Q418" s="11">
        <v>77387</v>
      </c>
      <c r="R418">
        <f t="shared" si="42"/>
        <v>0</v>
      </c>
      <c r="S418">
        <f t="shared" si="43"/>
        <v>1</v>
      </c>
      <c r="T418">
        <f t="shared" si="44"/>
        <v>51203</v>
      </c>
      <c r="U418" s="10">
        <f t="shared" si="45"/>
        <v>57597</v>
      </c>
      <c r="V418">
        <f t="shared" si="46"/>
        <v>0.4171825869577954</v>
      </c>
      <c r="W418" t="str">
        <f t="shared" si="47"/>
        <v>North West Norfolk </v>
      </c>
      <c r="X418">
        <f t="shared" si="48"/>
        <v>26357</v>
      </c>
      <c r="Z418">
        <v>0</v>
      </c>
      <c r="AA418" s="6">
        <v>416</v>
      </c>
      <c r="AB418" s="7" t="s">
        <v>854</v>
      </c>
      <c r="AC418" s="92">
        <v>31</v>
      </c>
      <c r="AD418" s="92" t="s">
        <v>1748</v>
      </c>
      <c r="AE418" s="93">
        <v>1</v>
      </c>
      <c r="AF418" s="93">
        <v>2</v>
      </c>
      <c r="AG418" s="94" t="s">
        <v>2670</v>
      </c>
      <c r="AH418" s="95" t="s">
        <v>2959</v>
      </c>
      <c r="AI418" s="95" t="s">
        <v>1598</v>
      </c>
      <c r="AJ418" s="95" t="s">
        <v>421</v>
      </c>
      <c r="AK418" s="95" t="s">
        <v>2671</v>
      </c>
      <c r="AL418" s="95"/>
      <c r="AM418" s="95" t="s">
        <v>2130</v>
      </c>
      <c r="AN418" s="95">
        <v>1983</v>
      </c>
    </row>
    <row r="419" spans="1:40" ht="12.75">
      <c r="A419" s="6">
        <v>417</v>
      </c>
      <c r="B419" s="7" t="s">
        <v>855</v>
      </c>
      <c r="C419">
        <v>56</v>
      </c>
      <c r="D419" s="6">
        <v>417</v>
      </c>
      <c r="E419" s="7" t="s">
        <v>855</v>
      </c>
      <c r="F419" s="10">
        <v>17876</v>
      </c>
      <c r="G419" s="10">
        <v>27346</v>
      </c>
      <c r="H419" s="10">
        <v>6951</v>
      </c>
      <c r="I419" s="10">
        <v>0</v>
      </c>
      <c r="J419" s="10">
        <v>2884</v>
      </c>
      <c r="K419" s="10">
        <v>72521</v>
      </c>
      <c r="L419" s="11">
        <v>15761</v>
      </c>
      <c r="M419" s="11">
        <v>21624</v>
      </c>
      <c r="N419" s="11">
        <v>6750</v>
      </c>
      <c r="O419" s="12">
        <v>0</v>
      </c>
      <c r="P419" s="12">
        <v>1479</v>
      </c>
      <c r="Q419" s="11">
        <v>74911</v>
      </c>
      <c r="R419">
        <f t="shared" si="42"/>
        <v>1</v>
      </c>
      <c r="S419">
        <f t="shared" si="43"/>
        <v>1</v>
      </c>
      <c r="T419">
        <f t="shared" si="44"/>
        <v>45614</v>
      </c>
      <c r="U419" s="10">
        <f t="shared" si="45"/>
        <v>55057</v>
      </c>
      <c r="V419">
        <f t="shared" si="46"/>
        <v>0.47406498004998465</v>
      </c>
      <c r="W419" t="str">
        <f t="shared" si="47"/>
        <v>Norwich North</v>
      </c>
      <c r="X419">
        <f t="shared" si="48"/>
        <v>23990</v>
      </c>
      <c r="Z419">
        <v>0</v>
      </c>
      <c r="AA419" s="6">
        <v>417</v>
      </c>
      <c r="AB419" s="7" t="s">
        <v>855</v>
      </c>
      <c r="AC419" s="92">
        <v>31</v>
      </c>
      <c r="AD419" s="92" t="s">
        <v>1748</v>
      </c>
      <c r="AE419" s="93">
        <v>2</v>
      </c>
      <c r="AF419" s="93">
        <v>2</v>
      </c>
      <c r="AG419" s="94" t="s">
        <v>2672</v>
      </c>
      <c r="AH419" s="95">
        <v>1938</v>
      </c>
      <c r="AI419" s="95" t="s">
        <v>2673</v>
      </c>
      <c r="AJ419" s="95" t="s">
        <v>346</v>
      </c>
      <c r="AK419" s="95" t="s">
        <v>2674</v>
      </c>
      <c r="AL419" s="95"/>
      <c r="AM419" s="95" t="s">
        <v>2675</v>
      </c>
      <c r="AN419" s="95">
        <v>1997</v>
      </c>
    </row>
    <row r="420" spans="1:40" ht="12.75">
      <c r="A420" s="6">
        <v>418</v>
      </c>
      <c r="B420" s="7" t="s">
        <v>856</v>
      </c>
      <c r="C420">
        <v>56</v>
      </c>
      <c r="D420" s="6">
        <v>418</v>
      </c>
      <c r="E420" s="7" t="s">
        <v>856</v>
      </c>
      <c r="F420" s="10">
        <v>12028</v>
      </c>
      <c r="G420" s="10">
        <v>26267</v>
      </c>
      <c r="H420" s="10">
        <v>9457</v>
      </c>
      <c r="I420" s="10">
        <v>0</v>
      </c>
      <c r="J420" s="10">
        <v>3049</v>
      </c>
      <c r="K420" s="10">
        <v>70009</v>
      </c>
      <c r="L420" s="11">
        <v>10551</v>
      </c>
      <c r="M420" s="11">
        <v>19367</v>
      </c>
      <c r="N420" s="11">
        <v>9640</v>
      </c>
      <c r="O420" s="12">
        <v>0</v>
      </c>
      <c r="P420" s="12">
        <v>3034</v>
      </c>
      <c r="Q420" s="11">
        <v>65792</v>
      </c>
      <c r="R420">
        <f t="shared" si="42"/>
        <v>1</v>
      </c>
      <c r="S420">
        <f t="shared" si="43"/>
        <v>1</v>
      </c>
      <c r="T420">
        <f t="shared" si="44"/>
        <v>42592</v>
      </c>
      <c r="U420" s="10">
        <f t="shared" si="45"/>
        <v>50801</v>
      </c>
      <c r="V420">
        <f t="shared" si="46"/>
        <v>0.45470980465815175</v>
      </c>
      <c r="W420" t="str">
        <f t="shared" si="47"/>
        <v>Norwich South</v>
      </c>
      <c r="X420">
        <f t="shared" si="48"/>
        <v>23225</v>
      </c>
      <c r="Z420">
        <v>0</v>
      </c>
      <c r="AA420" s="6">
        <v>418</v>
      </c>
      <c r="AB420" s="7" t="s">
        <v>856</v>
      </c>
      <c r="AC420" s="92">
        <v>31</v>
      </c>
      <c r="AD420" s="92" t="s">
        <v>1748</v>
      </c>
      <c r="AE420" s="93">
        <v>2</v>
      </c>
      <c r="AF420" s="93">
        <v>2</v>
      </c>
      <c r="AG420" s="94" t="s">
        <v>2676</v>
      </c>
      <c r="AH420" s="95" t="s">
        <v>579</v>
      </c>
      <c r="AI420" s="95" t="s">
        <v>2677</v>
      </c>
      <c r="AJ420" s="95" t="s">
        <v>346</v>
      </c>
      <c r="AK420" s="95" t="s">
        <v>1320</v>
      </c>
      <c r="AL420" s="95"/>
      <c r="AM420" s="95" t="s">
        <v>1549</v>
      </c>
      <c r="AN420" s="95">
        <v>1997</v>
      </c>
    </row>
    <row r="421" spans="1:40" ht="12.75">
      <c r="A421" s="6">
        <v>419</v>
      </c>
      <c r="B421" s="7" t="s">
        <v>857</v>
      </c>
      <c r="C421">
        <v>56</v>
      </c>
      <c r="D421" s="6">
        <v>419</v>
      </c>
      <c r="E421" s="7" t="s">
        <v>857</v>
      </c>
      <c r="F421" s="10">
        <v>24935</v>
      </c>
      <c r="G421" s="10">
        <v>16188</v>
      </c>
      <c r="H421" s="10">
        <v>17557</v>
      </c>
      <c r="I421" s="10">
        <v>0</v>
      </c>
      <c r="J421" s="10">
        <v>3417</v>
      </c>
      <c r="K421" s="10">
        <v>79239</v>
      </c>
      <c r="L421" s="11">
        <v>23589</v>
      </c>
      <c r="M421" s="11">
        <v>13719</v>
      </c>
      <c r="N421" s="11">
        <v>16696</v>
      </c>
      <c r="O421" s="12">
        <v>0</v>
      </c>
      <c r="P421" s="12">
        <v>1925</v>
      </c>
      <c r="Q421" s="11">
        <v>82710</v>
      </c>
      <c r="R421">
        <f t="shared" si="42"/>
        <v>0</v>
      </c>
      <c r="S421">
        <f t="shared" si="43"/>
        <v>0</v>
      </c>
      <c r="T421">
        <f t="shared" si="44"/>
        <v>55929</v>
      </c>
      <c r="U421" s="10">
        <f t="shared" si="45"/>
        <v>62097</v>
      </c>
      <c r="V421">
        <f t="shared" si="46"/>
        <v>0.2452931395161723</v>
      </c>
      <c r="W421" t="str">
        <f t="shared" si="47"/>
        <v>South Norfolk </v>
      </c>
      <c r="X421">
        <f t="shared" si="48"/>
        <v>32340</v>
      </c>
      <c r="Z421">
        <v>0</v>
      </c>
      <c r="AA421" s="6">
        <v>419</v>
      </c>
      <c r="AB421" s="7" t="s">
        <v>857</v>
      </c>
      <c r="AC421" s="92">
        <v>31</v>
      </c>
      <c r="AD421" s="92" t="s">
        <v>1748</v>
      </c>
      <c r="AE421" s="93">
        <v>1</v>
      </c>
      <c r="AF421" s="93">
        <v>1</v>
      </c>
      <c r="AG421" s="94" t="s">
        <v>2678</v>
      </c>
      <c r="AH421" s="95"/>
      <c r="AI421" s="95" t="s">
        <v>2679</v>
      </c>
      <c r="AJ421" s="95" t="s">
        <v>346</v>
      </c>
      <c r="AK421" s="95" t="s">
        <v>347</v>
      </c>
      <c r="AL421" s="95"/>
      <c r="AM421" s="95" t="s">
        <v>1596</v>
      </c>
      <c r="AN421" s="95">
        <v>2001</v>
      </c>
    </row>
    <row r="422" spans="1:40" ht="12.75">
      <c r="A422" s="6">
        <v>420</v>
      </c>
      <c r="B422" s="7" t="s">
        <v>858</v>
      </c>
      <c r="C422">
        <v>67</v>
      </c>
      <c r="D422" s="6">
        <v>420</v>
      </c>
      <c r="E422" s="7" t="s">
        <v>858</v>
      </c>
      <c r="F422" s="10">
        <v>24694</v>
      </c>
      <c r="G422" s="10">
        <v>22230</v>
      </c>
      <c r="H422" s="10">
        <v>8178</v>
      </c>
      <c r="I422" s="10">
        <v>0</v>
      </c>
      <c r="J422" s="10">
        <v>3694</v>
      </c>
      <c r="K422" s="10">
        <v>80236</v>
      </c>
      <c r="L422" s="11">
        <v>27633</v>
      </c>
      <c r="M422" s="11">
        <v>18267</v>
      </c>
      <c r="N422" s="11">
        <v>5681</v>
      </c>
      <c r="O422" s="12">
        <v>0</v>
      </c>
      <c r="P422" s="12">
        <v>1368</v>
      </c>
      <c r="Q422" s="11">
        <v>83903</v>
      </c>
      <c r="R422">
        <f t="shared" si="42"/>
        <v>0</v>
      </c>
      <c r="S422">
        <f t="shared" si="43"/>
        <v>0</v>
      </c>
      <c r="T422">
        <f t="shared" si="44"/>
        <v>52949</v>
      </c>
      <c r="U422" s="10">
        <f t="shared" si="45"/>
        <v>58796</v>
      </c>
      <c r="V422">
        <f t="shared" si="46"/>
        <v>0.34499235113033294</v>
      </c>
      <c r="W422" t="str">
        <f t="shared" si="47"/>
        <v>South West Norfolk </v>
      </c>
      <c r="X422">
        <f t="shared" si="48"/>
        <v>25316</v>
      </c>
      <c r="Z422">
        <v>0</v>
      </c>
      <c r="AA422" s="6">
        <v>420</v>
      </c>
      <c r="AB422" s="7" t="s">
        <v>858</v>
      </c>
      <c r="AC422" s="92">
        <v>31</v>
      </c>
      <c r="AD422" s="92" t="s">
        <v>1748</v>
      </c>
      <c r="AE422" s="93">
        <v>1</v>
      </c>
      <c r="AF422" s="93">
        <v>1</v>
      </c>
      <c r="AG422" s="94" t="s">
        <v>2680</v>
      </c>
      <c r="AH422" s="95">
        <v>1940</v>
      </c>
      <c r="AI422" s="95" t="s">
        <v>2681</v>
      </c>
      <c r="AJ422" s="95" t="s">
        <v>346</v>
      </c>
      <c r="AK422" s="95" t="s">
        <v>1024</v>
      </c>
      <c r="AL422" s="95"/>
      <c r="AM422" s="95" t="s">
        <v>2682</v>
      </c>
      <c r="AN422" s="95">
        <v>1987</v>
      </c>
    </row>
    <row r="423" spans="1:40" ht="12.75">
      <c r="A423" s="6">
        <v>421</v>
      </c>
      <c r="B423" s="7" t="s">
        <v>859</v>
      </c>
      <c r="C423">
        <v>57</v>
      </c>
      <c r="D423" s="6">
        <v>421</v>
      </c>
      <c r="E423" s="7" t="s">
        <v>859</v>
      </c>
      <c r="F423" s="10">
        <v>18028</v>
      </c>
      <c r="G423" s="10">
        <v>29888</v>
      </c>
      <c r="H423" s="10">
        <v>4045</v>
      </c>
      <c r="I423" s="10">
        <v>0</v>
      </c>
      <c r="J423" s="10">
        <v>1996</v>
      </c>
      <c r="K423" s="10">
        <v>69252</v>
      </c>
      <c r="L423" s="11">
        <v>17583</v>
      </c>
      <c r="M423" s="11">
        <v>23283</v>
      </c>
      <c r="N423" s="11">
        <v>4751</v>
      </c>
      <c r="O423" s="12">
        <v>0</v>
      </c>
      <c r="P423" s="12">
        <v>1605</v>
      </c>
      <c r="Q423" s="11">
        <v>72304</v>
      </c>
      <c r="R423">
        <f t="shared" si="42"/>
        <v>1</v>
      </c>
      <c r="S423">
        <f t="shared" si="43"/>
        <v>1</v>
      </c>
      <c r="T423">
        <f t="shared" si="44"/>
        <v>47222</v>
      </c>
      <c r="U423" s="10">
        <f t="shared" si="45"/>
        <v>53957</v>
      </c>
      <c r="V423">
        <f t="shared" si="46"/>
        <v>0.4930540849603998</v>
      </c>
      <c r="W423" t="str">
        <f t="shared" si="47"/>
        <v>Corby</v>
      </c>
      <c r="X423">
        <f t="shared" si="48"/>
        <v>23939</v>
      </c>
      <c r="Z423">
        <v>1</v>
      </c>
      <c r="AA423" s="6">
        <v>421</v>
      </c>
      <c r="AB423" s="7" t="s">
        <v>859</v>
      </c>
      <c r="AC423" s="92">
        <v>32</v>
      </c>
      <c r="AD423" s="92" t="s">
        <v>2683</v>
      </c>
      <c r="AE423" s="93">
        <v>2</v>
      </c>
      <c r="AF423" s="93">
        <v>2</v>
      </c>
      <c r="AG423" s="94" t="s">
        <v>2684</v>
      </c>
      <c r="AH423" s="95">
        <v>1955</v>
      </c>
      <c r="AI423" s="95" t="s">
        <v>2685</v>
      </c>
      <c r="AJ423" s="95" t="s">
        <v>362</v>
      </c>
      <c r="AK423" s="95" t="s">
        <v>2686</v>
      </c>
      <c r="AL423" s="95"/>
      <c r="AM423" s="95" t="s">
        <v>2687</v>
      </c>
      <c r="AN423" s="95">
        <v>1997</v>
      </c>
    </row>
    <row r="424" spans="1:40" ht="12.75">
      <c r="A424" s="6">
        <v>422</v>
      </c>
      <c r="B424" s="7" t="s">
        <v>860</v>
      </c>
      <c r="C424">
        <v>57</v>
      </c>
      <c r="D424" s="6">
        <v>422</v>
      </c>
      <c r="E424" s="7" t="s">
        <v>860</v>
      </c>
      <c r="F424" s="10">
        <v>28615</v>
      </c>
      <c r="G424" s="10">
        <v>21237</v>
      </c>
      <c r="H424" s="10">
        <v>9233</v>
      </c>
      <c r="I424" s="10">
        <v>0</v>
      </c>
      <c r="J424" s="10">
        <v>2665</v>
      </c>
      <c r="K424" s="10">
        <v>80151</v>
      </c>
      <c r="L424" s="11">
        <v>27911</v>
      </c>
      <c r="M424" s="11">
        <v>18262</v>
      </c>
      <c r="N424" s="11">
        <v>9130</v>
      </c>
      <c r="O424" s="12">
        <v>0</v>
      </c>
      <c r="P424" s="12">
        <v>1381</v>
      </c>
      <c r="Q424" s="11">
        <v>86537</v>
      </c>
      <c r="R424">
        <f t="shared" si="42"/>
        <v>0</v>
      </c>
      <c r="S424">
        <f t="shared" si="43"/>
        <v>0</v>
      </c>
      <c r="T424">
        <f t="shared" si="44"/>
        <v>56684</v>
      </c>
      <c r="U424" s="10">
        <f t="shared" si="45"/>
        <v>61750</v>
      </c>
      <c r="V424">
        <f t="shared" si="46"/>
        <v>0.32217204149319034</v>
      </c>
      <c r="W424" t="str">
        <f t="shared" si="47"/>
        <v>Daventry</v>
      </c>
      <c r="X424">
        <f t="shared" si="48"/>
        <v>28773</v>
      </c>
      <c r="Z424">
        <v>0</v>
      </c>
      <c r="AA424" s="6">
        <v>422</v>
      </c>
      <c r="AB424" s="7" t="s">
        <v>860</v>
      </c>
      <c r="AC424" s="92">
        <v>32</v>
      </c>
      <c r="AD424" s="92" t="s">
        <v>2683</v>
      </c>
      <c r="AE424" s="93">
        <v>1</v>
      </c>
      <c r="AF424" s="93">
        <v>1</v>
      </c>
      <c r="AG424" s="94" t="s">
        <v>2688</v>
      </c>
      <c r="AH424" s="95">
        <v>1942</v>
      </c>
      <c r="AI424" s="95" t="s">
        <v>2689</v>
      </c>
      <c r="AJ424" s="95" t="s">
        <v>346</v>
      </c>
      <c r="AK424" s="95" t="s">
        <v>43</v>
      </c>
      <c r="AL424" s="95" t="s">
        <v>2690</v>
      </c>
      <c r="AM424" s="95" t="s">
        <v>2691</v>
      </c>
      <c r="AN424" s="95">
        <v>1987</v>
      </c>
    </row>
    <row r="425" spans="1:40" ht="12.75">
      <c r="A425" s="6">
        <v>423</v>
      </c>
      <c r="B425" s="7" t="s">
        <v>861</v>
      </c>
      <c r="C425">
        <v>57</v>
      </c>
      <c r="D425" s="6">
        <v>423</v>
      </c>
      <c r="E425" s="7" t="s">
        <v>861</v>
      </c>
      <c r="F425" s="10">
        <v>24461</v>
      </c>
      <c r="G425" s="10">
        <v>24650</v>
      </c>
      <c r="H425" s="10">
        <v>6098</v>
      </c>
      <c r="I425" s="10">
        <v>0</v>
      </c>
      <c r="J425" s="10">
        <v>1748</v>
      </c>
      <c r="K425" s="10">
        <v>75153</v>
      </c>
      <c r="L425" s="11">
        <v>23369</v>
      </c>
      <c r="M425" s="11">
        <v>24034</v>
      </c>
      <c r="N425" s="11">
        <v>5469</v>
      </c>
      <c r="O425" s="12">
        <v>0</v>
      </c>
      <c r="P425" s="12">
        <v>880</v>
      </c>
      <c r="Q425" s="11">
        <v>79697</v>
      </c>
      <c r="R425">
        <f t="shared" si="42"/>
        <v>1</v>
      </c>
      <c r="S425">
        <f t="shared" si="43"/>
        <v>1</v>
      </c>
      <c r="T425">
        <f t="shared" si="44"/>
        <v>53752</v>
      </c>
      <c r="U425" s="10">
        <f t="shared" si="45"/>
        <v>56957</v>
      </c>
      <c r="V425">
        <f t="shared" si="46"/>
        <v>0.44712754874237237</v>
      </c>
      <c r="W425" t="str">
        <f t="shared" si="47"/>
        <v>Kettering</v>
      </c>
      <c r="X425">
        <f t="shared" si="48"/>
        <v>29718</v>
      </c>
      <c r="Z425">
        <v>0</v>
      </c>
      <c r="AA425" s="6">
        <v>423</v>
      </c>
      <c r="AB425" s="7" t="s">
        <v>861</v>
      </c>
      <c r="AC425" s="92">
        <v>32</v>
      </c>
      <c r="AD425" s="92" t="s">
        <v>2683</v>
      </c>
      <c r="AE425" s="93">
        <v>2</v>
      </c>
      <c r="AF425" s="93">
        <v>2</v>
      </c>
      <c r="AG425" s="94" t="s">
        <v>2692</v>
      </c>
      <c r="AH425" s="95">
        <v>1950</v>
      </c>
      <c r="AI425" s="95" t="s">
        <v>2693</v>
      </c>
      <c r="AJ425" s="95" t="s">
        <v>346</v>
      </c>
      <c r="AK425" s="95" t="s">
        <v>1747</v>
      </c>
      <c r="AL425" s="95"/>
      <c r="AM425" s="95" t="s">
        <v>2103</v>
      </c>
      <c r="AN425" s="95">
        <v>1983</v>
      </c>
    </row>
    <row r="426" spans="1:40" ht="12.75">
      <c r="A426" s="6">
        <v>424</v>
      </c>
      <c r="B426" s="7" t="s">
        <v>862</v>
      </c>
      <c r="C426">
        <v>57</v>
      </c>
      <c r="D426" s="6">
        <v>424</v>
      </c>
      <c r="E426" s="7" t="s">
        <v>862</v>
      </c>
      <c r="F426" s="10">
        <v>17247</v>
      </c>
      <c r="G426" s="10">
        <v>27247</v>
      </c>
      <c r="H426" s="10">
        <v>6579</v>
      </c>
      <c r="I426" s="10">
        <v>0</v>
      </c>
      <c r="J426" s="10">
        <v>625</v>
      </c>
      <c r="K426" s="10">
        <v>73664</v>
      </c>
      <c r="L426" s="11">
        <v>12614</v>
      </c>
      <c r="M426" s="11">
        <v>20507</v>
      </c>
      <c r="N426" s="11">
        <v>7363</v>
      </c>
      <c r="O426" s="12">
        <v>0</v>
      </c>
      <c r="P426" s="12">
        <v>1010</v>
      </c>
      <c r="Q426" s="11">
        <v>74124</v>
      </c>
      <c r="R426">
        <f t="shared" si="42"/>
        <v>1</v>
      </c>
      <c r="S426">
        <f t="shared" si="43"/>
        <v>1</v>
      </c>
      <c r="T426">
        <f t="shared" si="44"/>
        <v>41494</v>
      </c>
      <c r="U426" s="10">
        <f t="shared" si="45"/>
        <v>51698</v>
      </c>
      <c r="V426">
        <f t="shared" si="46"/>
        <v>0.49421603123343133</v>
      </c>
      <c r="W426" t="str">
        <f t="shared" si="47"/>
        <v>Northampton North</v>
      </c>
      <c r="X426">
        <f t="shared" si="48"/>
        <v>20987</v>
      </c>
      <c r="Z426">
        <v>0</v>
      </c>
      <c r="AA426" s="6">
        <v>424</v>
      </c>
      <c r="AB426" s="7" t="s">
        <v>862</v>
      </c>
      <c r="AC426" s="92">
        <v>32</v>
      </c>
      <c r="AD426" s="92" t="s">
        <v>2683</v>
      </c>
      <c r="AE426" s="93">
        <v>2</v>
      </c>
      <c r="AF426" s="93">
        <v>2</v>
      </c>
      <c r="AG426" s="94" t="s">
        <v>2694</v>
      </c>
      <c r="AH426" s="95">
        <v>1951</v>
      </c>
      <c r="AI426" s="95" t="s">
        <v>2981</v>
      </c>
      <c r="AJ426" s="95" t="s">
        <v>421</v>
      </c>
      <c r="AK426" s="95" t="s">
        <v>2695</v>
      </c>
      <c r="AL426" s="95"/>
      <c r="AM426" s="95" t="s">
        <v>2097</v>
      </c>
      <c r="AN426" s="95">
        <v>1997</v>
      </c>
    </row>
    <row r="427" spans="1:40" ht="12.75">
      <c r="A427" s="6">
        <v>425</v>
      </c>
      <c r="B427" s="7" t="s">
        <v>863</v>
      </c>
      <c r="C427">
        <v>57</v>
      </c>
      <c r="D427" s="6">
        <v>425</v>
      </c>
      <c r="E427" s="7" t="s">
        <v>863</v>
      </c>
      <c r="F427" s="10">
        <v>23470</v>
      </c>
      <c r="G427" s="10">
        <v>24214</v>
      </c>
      <c r="H427" s="10">
        <v>6316</v>
      </c>
      <c r="I427" s="10">
        <v>0</v>
      </c>
      <c r="J427" s="10">
        <v>3105</v>
      </c>
      <c r="K427" s="10">
        <v>79384</v>
      </c>
      <c r="L427" s="11">
        <v>20997</v>
      </c>
      <c r="M427" s="11">
        <v>21882</v>
      </c>
      <c r="N427" s="11">
        <v>6355</v>
      </c>
      <c r="O427" s="12">
        <v>0</v>
      </c>
      <c r="P427" s="12">
        <v>1795</v>
      </c>
      <c r="Q427" s="11">
        <v>85271</v>
      </c>
      <c r="R427">
        <f t="shared" si="42"/>
        <v>1</v>
      </c>
      <c r="S427">
        <f t="shared" si="43"/>
        <v>1</v>
      </c>
      <c r="T427">
        <f t="shared" si="44"/>
        <v>51029</v>
      </c>
      <c r="U427" s="10">
        <f t="shared" si="45"/>
        <v>57105</v>
      </c>
      <c r="V427">
        <f t="shared" si="46"/>
        <v>0.42881498755609554</v>
      </c>
      <c r="W427" t="str">
        <f t="shared" si="47"/>
        <v>Northampton South</v>
      </c>
      <c r="X427">
        <f t="shared" si="48"/>
        <v>29147</v>
      </c>
      <c r="Z427">
        <v>0</v>
      </c>
      <c r="AA427" s="6">
        <v>425</v>
      </c>
      <c r="AB427" s="7" t="s">
        <v>863</v>
      </c>
      <c r="AC427" s="92">
        <v>32</v>
      </c>
      <c r="AD427" s="92" t="s">
        <v>2683</v>
      </c>
      <c r="AE427" s="93">
        <v>2</v>
      </c>
      <c r="AF427" s="93">
        <v>2</v>
      </c>
      <c r="AG427" s="94" t="s">
        <v>2696</v>
      </c>
      <c r="AH427" s="95">
        <v>1963</v>
      </c>
      <c r="AI427" s="95" t="s">
        <v>2697</v>
      </c>
      <c r="AJ427" s="95" t="s">
        <v>346</v>
      </c>
      <c r="AK427" s="95" t="s">
        <v>1581</v>
      </c>
      <c r="AL427" s="95"/>
      <c r="AM427" s="95" t="s">
        <v>2698</v>
      </c>
      <c r="AN427" s="95">
        <v>1997</v>
      </c>
    </row>
    <row r="428" spans="1:40" ht="12.75">
      <c r="A428" s="6">
        <v>426</v>
      </c>
      <c r="B428" s="7" t="s">
        <v>864</v>
      </c>
      <c r="C428">
        <v>57</v>
      </c>
      <c r="D428" s="6">
        <v>426</v>
      </c>
      <c r="E428" s="7" t="s">
        <v>864</v>
      </c>
      <c r="F428" s="10">
        <v>24667</v>
      </c>
      <c r="G428" s="10">
        <v>24854</v>
      </c>
      <c r="H428" s="10">
        <v>5279</v>
      </c>
      <c r="I428" s="10">
        <v>0</v>
      </c>
      <c r="J428" s="10">
        <v>1489</v>
      </c>
      <c r="K428" s="10">
        <v>74955</v>
      </c>
      <c r="L428" s="11">
        <v>21512</v>
      </c>
      <c r="M428" s="11">
        <v>23867</v>
      </c>
      <c r="N428" s="11">
        <v>4763</v>
      </c>
      <c r="O428" s="12">
        <v>0</v>
      </c>
      <c r="P428" s="12">
        <v>864</v>
      </c>
      <c r="Q428" s="11">
        <v>77389</v>
      </c>
      <c r="R428">
        <f t="shared" si="42"/>
        <v>1</v>
      </c>
      <c r="S428">
        <f t="shared" si="43"/>
        <v>1</v>
      </c>
      <c r="T428">
        <f t="shared" si="44"/>
        <v>51006</v>
      </c>
      <c r="U428" s="10">
        <f t="shared" si="45"/>
        <v>56289</v>
      </c>
      <c r="V428">
        <f t="shared" si="46"/>
        <v>0.46792534211661374</v>
      </c>
      <c r="W428" t="str">
        <f t="shared" si="47"/>
        <v>Wellingborough</v>
      </c>
      <c r="X428">
        <f t="shared" si="48"/>
        <v>27139</v>
      </c>
      <c r="Z428">
        <v>0</v>
      </c>
      <c r="AA428" s="6">
        <v>426</v>
      </c>
      <c r="AB428" s="7" t="s">
        <v>864</v>
      </c>
      <c r="AC428" s="92">
        <v>32</v>
      </c>
      <c r="AD428" s="92" t="s">
        <v>2683</v>
      </c>
      <c r="AE428" s="93">
        <v>2</v>
      </c>
      <c r="AF428" s="93">
        <v>2</v>
      </c>
      <c r="AG428" s="94" t="s">
        <v>2699</v>
      </c>
      <c r="AH428" s="95">
        <v>1962</v>
      </c>
      <c r="AI428" s="95" t="s">
        <v>2700</v>
      </c>
      <c r="AJ428" s="95" t="s">
        <v>346</v>
      </c>
      <c r="AK428" s="95" t="s">
        <v>2701</v>
      </c>
      <c r="AL428" s="95"/>
      <c r="AM428" s="95" t="s">
        <v>2130</v>
      </c>
      <c r="AN428" s="95">
        <v>1997</v>
      </c>
    </row>
    <row r="429" spans="1:40" ht="12.75">
      <c r="A429" s="6">
        <v>427</v>
      </c>
      <c r="B429" s="7" t="s">
        <v>865</v>
      </c>
      <c r="C429">
        <v>18</v>
      </c>
      <c r="D429" s="6">
        <v>427</v>
      </c>
      <c r="E429" s="7" t="s">
        <v>865</v>
      </c>
      <c r="F429" s="10">
        <v>10056</v>
      </c>
      <c r="G429" s="10">
        <v>10965</v>
      </c>
      <c r="H429" s="10">
        <v>19007</v>
      </c>
      <c r="I429" s="10">
        <v>0</v>
      </c>
      <c r="J429" s="10">
        <v>1775</v>
      </c>
      <c r="K429" s="10">
        <v>56428</v>
      </c>
      <c r="L429" s="11">
        <v>10193</v>
      </c>
      <c r="M429" s="11">
        <v>6435</v>
      </c>
      <c r="N429" s="11">
        <v>18651</v>
      </c>
      <c r="O429" s="12">
        <v>0</v>
      </c>
      <c r="P429" s="12">
        <v>1029</v>
      </c>
      <c r="Q429" s="11">
        <v>56918</v>
      </c>
      <c r="R429">
        <f t="shared" si="42"/>
        <v>0</v>
      </c>
      <c r="S429">
        <f t="shared" si="43"/>
        <v>0</v>
      </c>
      <c r="T429">
        <f t="shared" si="44"/>
        <v>36308</v>
      </c>
      <c r="U429" s="10">
        <f t="shared" si="45"/>
        <v>41803</v>
      </c>
      <c r="V429">
        <f t="shared" si="46"/>
        <v>0.17723366751129227</v>
      </c>
      <c r="W429" t="str">
        <f t="shared" si="47"/>
        <v>Berwick-upon-Tweed</v>
      </c>
      <c r="X429">
        <f t="shared" si="48"/>
        <v>17657</v>
      </c>
      <c r="Z429">
        <v>0</v>
      </c>
      <c r="AA429" s="6">
        <v>427</v>
      </c>
      <c r="AB429" s="7" t="s">
        <v>865</v>
      </c>
      <c r="AC429" s="92">
        <v>33</v>
      </c>
      <c r="AD429" s="92" t="s">
        <v>2702</v>
      </c>
      <c r="AE429" s="93">
        <v>3</v>
      </c>
      <c r="AF429" s="93">
        <v>3</v>
      </c>
      <c r="AG429" s="94" t="s">
        <v>2703</v>
      </c>
      <c r="AH429" s="95">
        <v>1943</v>
      </c>
      <c r="AI429" s="95" t="s">
        <v>2704</v>
      </c>
      <c r="AJ429" s="95" t="s">
        <v>346</v>
      </c>
      <c r="AK429" s="95" t="s">
        <v>2705</v>
      </c>
      <c r="AL429" s="95" t="s">
        <v>687</v>
      </c>
      <c r="AM429" s="95" t="s">
        <v>2088</v>
      </c>
      <c r="AN429" s="95">
        <v>1973</v>
      </c>
    </row>
    <row r="430" spans="1:40" ht="12.75">
      <c r="A430" s="6">
        <v>428</v>
      </c>
      <c r="B430" s="7" t="s">
        <v>866</v>
      </c>
      <c r="C430">
        <v>18</v>
      </c>
      <c r="D430" s="6">
        <v>428</v>
      </c>
      <c r="E430" s="7" t="s">
        <v>866</v>
      </c>
      <c r="F430" s="10">
        <v>5666</v>
      </c>
      <c r="G430" s="10">
        <v>27276</v>
      </c>
      <c r="H430" s="10">
        <v>9540</v>
      </c>
      <c r="I430" s="10">
        <v>0</v>
      </c>
      <c r="J430" s="10">
        <v>0</v>
      </c>
      <c r="K430" s="10">
        <v>61761</v>
      </c>
      <c r="L430" s="11">
        <v>5484</v>
      </c>
      <c r="M430" s="11">
        <v>20627</v>
      </c>
      <c r="N430" s="11">
        <v>8439</v>
      </c>
      <c r="O430" s="12">
        <v>0</v>
      </c>
      <c r="P430" s="12">
        <v>0</v>
      </c>
      <c r="Q430" s="11">
        <v>63274</v>
      </c>
      <c r="R430">
        <f t="shared" si="42"/>
        <v>1</v>
      </c>
      <c r="S430">
        <f t="shared" si="43"/>
        <v>1</v>
      </c>
      <c r="T430">
        <f t="shared" si="44"/>
        <v>34550</v>
      </c>
      <c r="U430" s="10">
        <f t="shared" si="45"/>
        <v>42482</v>
      </c>
      <c r="V430">
        <f t="shared" si="46"/>
        <v>0.5970188133140376</v>
      </c>
      <c r="W430" t="str">
        <f t="shared" si="47"/>
        <v>Blyth Valley</v>
      </c>
      <c r="X430">
        <f t="shared" si="48"/>
        <v>13923</v>
      </c>
      <c r="Z430">
        <v>1</v>
      </c>
      <c r="AA430" s="6">
        <v>428</v>
      </c>
      <c r="AB430" s="7" t="s">
        <v>866</v>
      </c>
      <c r="AC430" s="92">
        <v>33</v>
      </c>
      <c r="AD430" s="92" t="s">
        <v>2702</v>
      </c>
      <c r="AE430" s="93">
        <v>2</v>
      </c>
      <c r="AF430" s="93">
        <v>2</v>
      </c>
      <c r="AG430" s="94" t="s">
        <v>2706</v>
      </c>
      <c r="AH430" s="95">
        <v>1943</v>
      </c>
      <c r="AI430" s="95" t="s">
        <v>2707</v>
      </c>
      <c r="AJ430" s="95" t="s">
        <v>385</v>
      </c>
      <c r="AK430" s="95" t="s">
        <v>386</v>
      </c>
      <c r="AL430" s="95" t="s">
        <v>387</v>
      </c>
      <c r="AM430" s="95" t="s">
        <v>2629</v>
      </c>
      <c r="AN430" s="95">
        <v>1987</v>
      </c>
    </row>
    <row r="431" spans="1:40" ht="12.75">
      <c r="A431" s="6">
        <v>429</v>
      </c>
      <c r="B431" s="7" t="s">
        <v>867</v>
      </c>
      <c r="C431">
        <v>18</v>
      </c>
      <c r="D431" s="6">
        <v>429</v>
      </c>
      <c r="E431" s="7" t="s">
        <v>867</v>
      </c>
      <c r="F431" s="10">
        <v>17701</v>
      </c>
      <c r="G431" s="10">
        <v>17479</v>
      </c>
      <c r="H431" s="10">
        <v>7959</v>
      </c>
      <c r="I431" s="10">
        <v>0</v>
      </c>
      <c r="J431" s="10">
        <v>2532</v>
      </c>
      <c r="K431" s="10">
        <v>58914</v>
      </c>
      <c r="L431" s="11">
        <v>18917</v>
      </c>
      <c r="M431" s="11">
        <v>16388</v>
      </c>
      <c r="N431" s="11">
        <v>6380</v>
      </c>
      <c r="O431" s="12">
        <v>0</v>
      </c>
      <c r="P431" s="12">
        <v>728</v>
      </c>
      <c r="Q431" s="11">
        <v>59807</v>
      </c>
      <c r="R431">
        <f t="shared" si="42"/>
        <v>0</v>
      </c>
      <c r="S431">
        <f t="shared" si="43"/>
        <v>0</v>
      </c>
      <c r="T431">
        <f t="shared" si="44"/>
        <v>42413</v>
      </c>
      <c r="U431" s="10">
        <f t="shared" si="45"/>
        <v>45671</v>
      </c>
      <c r="V431">
        <f t="shared" si="46"/>
        <v>0.38639096503430553</v>
      </c>
      <c r="W431" t="str">
        <f t="shared" si="47"/>
        <v>Hexham</v>
      </c>
      <c r="X431">
        <f t="shared" si="48"/>
        <v>23496</v>
      </c>
      <c r="Z431">
        <v>0</v>
      </c>
      <c r="AA431" s="6">
        <v>429</v>
      </c>
      <c r="AB431" s="7" t="s">
        <v>867</v>
      </c>
      <c r="AC431" s="92">
        <v>33</v>
      </c>
      <c r="AD431" s="92" t="s">
        <v>2702</v>
      </c>
      <c r="AE431" s="93">
        <v>1</v>
      </c>
      <c r="AF431" s="93">
        <v>1</v>
      </c>
      <c r="AG431" s="94" t="s">
        <v>2708</v>
      </c>
      <c r="AH431" s="95">
        <v>1943</v>
      </c>
      <c r="AI431" s="95" t="s">
        <v>2709</v>
      </c>
      <c r="AJ431" s="95" t="s">
        <v>346</v>
      </c>
      <c r="AK431" s="95" t="s">
        <v>386</v>
      </c>
      <c r="AL431" s="95"/>
      <c r="AM431" s="95" t="s">
        <v>2710</v>
      </c>
      <c r="AN431" s="95">
        <v>1992</v>
      </c>
    </row>
    <row r="432" spans="1:40" ht="12.75">
      <c r="A432" s="6">
        <v>430</v>
      </c>
      <c r="B432" s="7" t="s">
        <v>868</v>
      </c>
      <c r="C432">
        <v>18</v>
      </c>
      <c r="D432" s="6">
        <v>430</v>
      </c>
      <c r="E432" s="7" t="s">
        <v>868</v>
      </c>
      <c r="F432" s="10">
        <v>6299</v>
      </c>
      <c r="G432" s="10">
        <v>29569</v>
      </c>
      <c r="H432" s="10">
        <v>7202</v>
      </c>
      <c r="I432" s="10">
        <v>0</v>
      </c>
      <c r="J432" s="10">
        <v>2102</v>
      </c>
      <c r="K432" s="10">
        <v>62998</v>
      </c>
      <c r="L432" s="11">
        <v>4774</v>
      </c>
      <c r="M432" s="11">
        <v>21617</v>
      </c>
      <c r="N432" s="11">
        <v>8516</v>
      </c>
      <c r="O432" s="12">
        <v>0</v>
      </c>
      <c r="P432" s="12">
        <v>2512</v>
      </c>
      <c r="Q432" s="11">
        <v>62989</v>
      </c>
      <c r="R432">
        <f t="shared" si="42"/>
        <v>1</v>
      </c>
      <c r="S432">
        <f t="shared" si="43"/>
        <v>1</v>
      </c>
      <c r="T432">
        <f t="shared" si="44"/>
        <v>37419</v>
      </c>
      <c r="U432" s="10">
        <f t="shared" si="45"/>
        <v>45172</v>
      </c>
      <c r="V432">
        <f t="shared" si="46"/>
        <v>0.5777011678559021</v>
      </c>
      <c r="W432" t="str">
        <f t="shared" si="47"/>
        <v>Wansbeck</v>
      </c>
      <c r="X432">
        <f t="shared" si="48"/>
        <v>15802</v>
      </c>
      <c r="Z432">
        <v>0</v>
      </c>
      <c r="AA432" s="6">
        <v>430</v>
      </c>
      <c r="AB432" s="7" t="s">
        <v>868</v>
      </c>
      <c r="AC432" s="92">
        <v>33</v>
      </c>
      <c r="AD432" s="92" t="s">
        <v>2702</v>
      </c>
      <c r="AE432" s="93">
        <v>2</v>
      </c>
      <c r="AF432" s="93">
        <v>2</v>
      </c>
      <c r="AG432" s="94" t="s">
        <v>2711</v>
      </c>
      <c r="AH432" s="95">
        <v>1948</v>
      </c>
      <c r="AI432" s="95" t="s">
        <v>2712</v>
      </c>
      <c r="AJ432" s="95" t="s">
        <v>346</v>
      </c>
      <c r="AK432" s="95" t="s">
        <v>2713</v>
      </c>
      <c r="AL432" s="95"/>
      <c r="AM432" s="95" t="s">
        <v>663</v>
      </c>
      <c r="AN432" s="95">
        <v>1997</v>
      </c>
    </row>
    <row r="433" spans="1:40" ht="12.75">
      <c r="A433" s="6">
        <v>431</v>
      </c>
      <c r="B433" s="7" t="s">
        <v>869</v>
      </c>
      <c r="C433">
        <v>59</v>
      </c>
      <c r="D433" s="6">
        <v>431</v>
      </c>
      <c r="E433" s="7" t="s">
        <v>869</v>
      </c>
      <c r="F433" s="10">
        <v>14433</v>
      </c>
      <c r="G433" s="10">
        <v>34956</v>
      </c>
      <c r="H433" s="10">
        <v>6537</v>
      </c>
      <c r="I433" s="10">
        <v>0</v>
      </c>
      <c r="J433" s="10">
        <v>2419</v>
      </c>
      <c r="K433" s="10">
        <v>79383</v>
      </c>
      <c r="L433" s="11">
        <v>11293</v>
      </c>
      <c r="M433" s="11">
        <v>25072</v>
      </c>
      <c r="N433" s="11">
        <v>8519</v>
      </c>
      <c r="O433" s="12">
        <v>0</v>
      </c>
      <c r="P433" s="12">
        <v>3096</v>
      </c>
      <c r="Q433" s="11">
        <v>80431</v>
      </c>
      <c r="R433">
        <f t="shared" si="42"/>
        <v>1</v>
      </c>
      <c r="S433">
        <f t="shared" si="43"/>
        <v>1</v>
      </c>
      <c r="T433">
        <f t="shared" si="44"/>
        <v>47980</v>
      </c>
      <c r="U433" s="10">
        <f t="shared" si="45"/>
        <v>58345</v>
      </c>
      <c r="V433">
        <f t="shared" si="46"/>
        <v>0.5225510629428929</v>
      </c>
      <c r="W433" t="str">
        <f t="shared" si="47"/>
        <v>City of York</v>
      </c>
      <c r="X433">
        <f t="shared" si="48"/>
        <v>22908</v>
      </c>
      <c r="Z433">
        <v>1</v>
      </c>
      <c r="AA433" s="6">
        <v>431</v>
      </c>
      <c r="AB433" s="7" t="s">
        <v>869</v>
      </c>
      <c r="AC433" s="92">
        <v>34</v>
      </c>
      <c r="AD433" s="92" t="s">
        <v>1751</v>
      </c>
      <c r="AE433" s="93">
        <v>2</v>
      </c>
      <c r="AF433" s="93">
        <v>2</v>
      </c>
      <c r="AG433" s="94" t="s">
        <v>2714</v>
      </c>
      <c r="AH433" s="95">
        <v>1952</v>
      </c>
      <c r="AI433" s="95" t="s">
        <v>2715</v>
      </c>
      <c r="AJ433" s="95" t="s">
        <v>362</v>
      </c>
      <c r="AK433" s="95" t="s">
        <v>2716</v>
      </c>
      <c r="AL433" s="95" t="s">
        <v>2717</v>
      </c>
      <c r="AM433" s="95" t="s">
        <v>2718</v>
      </c>
      <c r="AN433" s="95">
        <v>1992</v>
      </c>
    </row>
    <row r="434" spans="1:40" ht="12.75">
      <c r="A434" s="6">
        <v>432</v>
      </c>
      <c r="B434" s="7" t="s">
        <v>870</v>
      </c>
      <c r="C434">
        <v>59</v>
      </c>
      <c r="D434" s="6">
        <v>432</v>
      </c>
      <c r="E434" s="7" t="s">
        <v>870</v>
      </c>
      <c r="F434" s="10">
        <v>18322</v>
      </c>
      <c r="G434" s="10">
        <v>4159</v>
      </c>
      <c r="H434" s="10">
        <v>24558</v>
      </c>
      <c r="I434" s="10">
        <v>0</v>
      </c>
      <c r="J434" s="10">
        <v>614</v>
      </c>
      <c r="K434" s="10">
        <v>65155</v>
      </c>
      <c r="L434" s="11">
        <v>14600</v>
      </c>
      <c r="M434" s="11">
        <v>3101</v>
      </c>
      <c r="N434" s="11">
        <v>23445</v>
      </c>
      <c r="O434" s="12">
        <v>0</v>
      </c>
      <c r="P434" s="12">
        <v>1033</v>
      </c>
      <c r="Q434" s="11">
        <v>65185</v>
      </c>
      <c r="R434">
        <f t="shared" si="42"/>
        <v>0</v>
      </c>
      <c r="S434">
        <f t="shared" si="43"/>
        <v>0</v>
      </c>
      <c r="T434">
        <f t="shared" si="44"/>
        <v>42179</v>
      </c>
      <c r="U434" s="10">
        <f t="shared" si="45"/>
        <v>47653</v>
      </c>
      <c r="V434">
        <f t="shared" si="46"/>
        <v>0.07351999810332156</v>
      </c>
      <c r="W434" t="str">
        <f t="shared" si="47"/>
        <v>Harrogate and Knaresborough</v>
      </c>
      <c r="X434">
        <f t="shared" si="48"/>
        <v>18734</v>
      </c>
      <c r="Z434">
        <v>0</v>
      </c>
      <c r="AA434" s="6">
        <v>432</v>
      </c>
      <c r="AB434" s="7" t="s">
        <v>870</v>
      </c>
      <c r="AC434" s="92">
        <v>34</v>
      </c>
      <c r="AD434" s="92" t="s">
        <v>1751</v>
      </c>
      <c r="AE434" s="93">
        <v>3</v>
      </c>
      <c r="AF434" s="93">
        <v>3</v>
      </c>
      <c r="AG434" s="94" t="s">
        <v>2719</v>
      </c>
      <c r="AH434" s="95">
        <v>1941</v>
      </c>
      <c r="AI434" s="95" t="s">
        <v>2720</v>
      </c>
      <c r="AJ434" s="95" t="s">
        <v>346</v>
      </c>
      <c r="AK434" s="95" t="s">
        <v>6</v>
      </c>
      <c r="AL434" s="95"/>
      <c r="AM434" s="95" t="s">
        <v>2721</v>
      </c>
      <c r="AN434" s="95">
        <v>1990</v>
      </c>
    </row>
    <row r="435" spans="1:40" ht="12.75">
      <c r="A435" s="6">
        <v>433</v>
      </c>
      <c r="B435" s="7" t="s">
        <v>871</v>
      </c>
      <c r="C435">
        <v>58</v>
      </c>
      <c r="D435" s="6">
        <v>433</v>
      </c>
      <c r="E435" s="7" t="s">
        <v>871</v>
      </c>
      <c r="F435" s="10">
        <v>7907</v>
      </c>
      <c r="G435" s="10">
        <v>32925</v>
      </c>
      <c r="H435" s="10">
        <v>3934</v>
      </c>
      <c r="I435" s="10">
        <v>0</v>
      </c>
      <c r="J435" s="10">
        <v>1331</v>
      </c>
      <c r="K435" s="10">
        <v>70931</v>
      </c>
      <c r="L435" s="11">
        <v>6453</v>
      </c>
      <c r="M435" s="11">
        <v>22783</v>
      </c>
      <c r="N435" s="11">
        <v>3512</v>
      </c>
      <c r="O435" s="12">
        <v>0</v>
      </c>
      <c r="P435" s="12">
        <v>969</v>
      </c>
      <c r="Q435" s="11">
        <v>67659</v>
      </c>
      <c r="R435">
        <f t="shared" si="42"/>
        <v>1</v>
      </c>
      <c r="S435">
        <f t="shared" si="43"/>
        <v>1</v>
      </c>
      <c r="T435">
        <f t="shared" si="44"/>
        <v>33717</v>
      </c>
      <c r="U435" s="10">
        <f t="shared" si="45"/>
        <v>46097</v>
      </c>
      <c r="V435">
        <f t="shared" si="46"/>
        <v>0.6757125485660053</v>
      </c>
      <c r="W435" t="str">
        <f t="shared" si="47"/>
        <v>Middlesbrough</v>
      </c>
      <c r="X435">
        <f t="shared" si="48"/>
        <v>10934</v>
      </c>
      <c r="Z435">
        <v>0</v>
      </c>
      <c r="AA435" s="6">
        <v>433</v>
      </c>
      <c r="AB435" s="7" t="s">
        <v>871</v>
      </c>
      <c r="AC435" s="92">
        <v>34</v>
      </c>
      <c r="AD435" s="92" t="s">
        <v>1751</v>
      </c>
      <c r="AE435" s="93">
        <v>2</v>
      </c>
      <c r="AF435" s="93">
        <v>2</v>
      </c>
      <c r="AG435" s="94" t="s">
        <v>2722</v>
      </c>
      <c r="AH435" s="95">
        <v>1938</v>
      </c>
      <c r="AI435" s="95" t="s">
        <v>2723</v>
      </c>
      <c r="AJ435" s="95" t="s">
        <v>346</v>
      </c>
      <c r="AK435" s="95" t="s">
        <v>2724</v>
      </c>
      <c r="AL435" s="95"/>
      <c r="AM435" s="95" t="s">
        <v>2097</v>
      </c>
      <c r="AN435" s="95">
        <v>1983</v>
      </c>
    </row>
    <row r="436" spans="1:40" ht="12.75">
      <c r="A436" s="6">
        <v>434</v>
      </c>
      <c r="B436" s="7" t="s">
        <v>872</v>
      </c>
      <c r="C436">
        <v>58</v>
      </c>
      <c r="D436" s="6">
        <v>434</v>
      </c>
      <c r="E436" s="7" t="s">
        <v>872</v>
      </c>
      <c r="F436" s="10">
        <v>18712</v>
      </c>
      <c r="G436" s="10">
        <v>29319</v>
      </c>
      <c r="H436" s="10">
        <v>4004</v>
      </c>
      <c r="I436" s="10">
        <v>0</v>
      </c>
      <c r="J436" s="10">
        <v>1552</v>
      </c>
      <c r="K436" s="10">
        <v>70481</v>
      </c>
      <c r="L436" s="11">
        <v>14970</v>
      </c>
      <c r="M436" s="11">
        <v>24321</v>
      </c>
      <c r="N436" s="11">
        <v>4700</v>
      </c>
      <c r="O436" s="12">
        <v>0</v>
      </c>
      <c r="P436" s="12">
        <v>0</v>
      </c>
      <c r="Q436" s="11">
        <v>71485</v>
      </c>
      <c r="R436">
        <f t="shared" si="42"/>
        <v>1</v>
      </c>
      <c r="S436">
        <f t="shared" si="43"/>
        <v>1</v>
      </c>
      <c r="T436">
        <f t="shared" si="44"/>
        <v>43991</v>
      </c>
      <c r="U436" s="10">
        <f t="shared" si="45"/>
        <v>53587</v>
      </c>
      <c r="V436">
        <f t="shared" si="46"/>
        <v>0.5528630856311518</v>
      </c>
      <c r="W436" t="str">
        <f t="shared" si="47"/>
        <v>Middlesbrough South and East Cleveland</v>
      </c>
      <c r="X436">
        <f t="shared" si="48"/>
        <v>19670</v>
      </c>
      <c r="Z436">
        <v>0</v>
      </c>
      <c r="AA436" s="6">
        <v>434</v>
      </c>
      <c r="AB436" s="7" t="s">
        <v>872</v>
      </c>
      <c r="AC436" s="92">
        <v>34</v>
      </c>
      <c r="AD436" s="92" t="s">
        <v>1751</v>
      </c>
      <c r="AE436" s="93">
        <v>2</v>
      </c>
      <c r="AF436" s="93">
        <v>2</v>
      </c>
      <c r="AG436" s="94" t="s">
        <v>2725</v>
      </c>
      <c r="AH436" s="95">
        <v>1956</v>
      </c>
      <c r="AI436" s="95" t="s">
        <v>2726</v>
      </c>
      <c r="AJ436" s="95" t="s">
        <v>346</v>
      </c>
      <c r="AK436" s="95" t="s">
        <v>639</v>
      </c>
      <c r="AL436" s="95" t="s">
        <v>2727</v>
      </c>
      <c r="AM436" s="95" t="s">
        <v>2728</v>
      </c>
      <c r="AN436" s="95">
        <v>1997</v>
      </c>
    </row>
    <row r="437" spans="1:40" ht="12.75">
      <c r="A437" s="6">
        <v>435</v>
      </c>
      <c r="B437" s="7" t="s">
        <v>873</v>
      </c>
      <c r="C437">
        <v>58</v>
      </c>
      <c r="D437" s="6">
        <v>435</v>
      </c>
      <c r="E437" s="7" t="s">
        <v>873</v>
      </c>
      <c r="F437" s="10">
        <v>11308</v>
      </c>
      <c r="G437" s="10">
        <v>32972</v>
      </c>
      <c r="H437" s="10">
        <v>4679</v>
      </c>
      <c r="I437" s="10">
        <v>0</v>
      </c>
      <c r="J437" s="10">
        <v>0</v>
      </c>
      <c r="K437" s="10">
        <v>68965</v>
      </c>
      <c r="L437" s="11">
        <v>9583</v>
      </c>
      <c r="M437" s="11">
        <v>23026</v>
      </c>
      <c r="N437" s="11">
        <v>4817</v>
      </c>
      <c r="O437" s="12">
        <v>0</v>
      </c>
      <c r="P437" s="12">
        <v>772</v>
      </c>
      <c r="Q437" s="11">
        <v>66179</v>
      </c>
      <c r="R437">
        <f t="shared" si="42"/>
        <v>1</v>
      </c>
      <c r="S437">
        <f t="shared" si="43"/>
        <v>1</v>
      </c>
      <c r="T437">
        <f t="shared" si="44"/>
        <v>38198</v>
      </c>
      <c r="U437" s="10">
        <f t="shared" si="45"/>
        <v>48959</v>
      </c>
      <c r="V437">
        <f t="shared" si="46"/>
        <v>0.602806429656003</v>
      </c>
      <c r="W437" t="str">
        <f t="shared" si="47"/>
        <v>Redcar</v>
      </c>
      <c r="X437">
        <f t="shared" si="48"/>
        <v>15172</v>
      </c>
      <c r="Z437">
        <v>1</v>
      </c>
      <c r="AA437" s="6">
        <v>435</v>
      </c>
      <c r="AB437" s="7" t="s">
        <v>873</v>
      </c>
      <c r="AC437" s="92">
        <v>34</v>
      </c>
      <c r="AD437" s="92" t="s">
        <v>1751</v>
      </c>
      <c r="AE437" s="93">
        <v>2</v>
      </c>
      <c r="AF437" s="93">
        <v>2</v>
      </c>
      <c r="AG437" s="94" t="s">
        <v>2729</v>
      </c>
      <c r="AH437" s="95"/>
      <c r="AI437" s="95" t="s">
        <v>2730</v>
      </c>
      <c r="AJ437" s="95" t="s">
        <v>362</v>
      </c>
      <c r="AK437" s="95" t="s">
        <v>1573</v>
      </c>
      <c r="AL437" s="95" t="s">
        <v>427</v>
      </c>
      <c r="AM437" s="95" t="s">
        <v>2731</v>
      </c>
      <c r="AN437" s="95">
        <v>2001</v>
      </c>
    </row>
    <row r="438" spans="1:40" ht="12.75">
      <c r="A438" s="6">
        <v>436</v>
      </c>
      <c r="B438" s="7" t="s">
        <v>874</v>
      </c>
      <c r="C438">
        <v>58</v>
      </c>
      <c r="D438" s="6">
        <v>436</v>
      </c>
      <c r="E438" s="7" t="s">
        <v>874</v>
      </c>
      <c r="F438" s="10">
        <v>23326</v>
      </c>
      <c r="G438" s="10">
        <v>13275</v>
      </c>
      <c r="H438" s="10">
        <v>8773</v>
      </c>
      <c r="I438" s="10">
        <v>0</v>
      </c>
      <c r="J438" s="10">
        <v>2367</v>
      </c>
      <c r="K438" s="10">
        <v>65058</v>
      </c>
      <c r="L438" s="11">
        <v>25951</v>
      </c>
      <c r="M438" s="11">
        <v>9632</v>
      </c>
      <c r="N438" s="11">
        <v>7890</v>
      </c>
      <c r="O438" s="12">
        <v>0</v>
      </c>
      <c r="P438" s="12">
        <v>561</v>
      </c>
      <c r="Q438" s="11">
        <v>65360</v>
      </c>
      <c r="R438">
        <f t="shared" si="42"/>
        <v>0</v>
      </c>
      <c r="S438">
        <f t="shared" si="43"/>
        <v>0</v>
      </c>
      <c r="T438">
        <f t="shared" si="44"/>
        <v>44034</v>
      </c>
      <c r="U438" s="10">
        <f t="shared" si="45"/>
        <v>47741</v>
      </c>
      <c r="V438">
        <f t="shared" si="46"/>
        <v>0.21874006449561703</v>
      </c>
      <c r="W438" t="str">
        <f t="shared" si="47"/>
        <v>Richmond (Yorks)</v>
      </c>
      <c r="X438">
        <f t="shared" si="48"/>
        <v>18083</v>
      </c>
      <c r="Z438">
        <v>1</v>
      </c>
      <c r="AA438" s="6">
        <v>436</v>
      </c>
      <c r="AB438" s="7" t="s">
        <v>874</v>
      </c>
      <c r="AC438" s="92">
        <v>34</v>
      </c>
      <c r="AD438" s="92" t="s">
        <v>1751</v>
      </c>
      <c r="AE438" s="93">
        <v>1</v>
      </c>
      <c r="AF438" s="93">
        <v>1</v>
      </c>
      <c r="AG438" s="94" t="s">
        <v>2732</v>
      </c>
      <c r="AH438" s="95">
        <v>1961</v>
      </c>
      <c r="AI438" s="95" t="s">
        <v>2733</v>
      </c>
      <c r="AJ438" s="95" t="s">
        <v>362</v>
      </c>
      <c r="AK438" s="95" t="s">
        <v>2734</v>
      </c>
      <c r="AL438" s="95"/>
      <c r="AM438" s="95" t="s">
        <v>2735</v>
      </c>
      <c r="AN438" s="95">
        <v>1989</v>
      </c>
    </row>
    <row r="439" spans="1:40" ht="12.75">
      <c r="A439" s="6">
        <v>437</v>
      </c>
      <c r="B439" s="7" t="s">
        <v>875</v>
      </c>
      <c r="C439">
        <v>59</v>
      </c>
      <c r="D439" s="6">
        <v>437</v>
      </c>
      <c r="E439" s="7" t="s">
        <v>875</v>
      </c>
      <c r="F439" s="10">
        <v>21351</v>
      </c>
      <c r="G439" s="10">
        <v>8762</v>
      </c>
      <c r="H439" s="10">
        <v>16293</v>
      </c>
      <c r="I439" s="10">
        <v>0</v>
      </c>
      <c r="J439" s="10">
        <v>2377</v>
      </c>
      <c r="K439" s="10">
        <v>65215</v>
      </c>
      <c r="L439" s="11">
        <v>20711</v>
      </c>
      <c r="M439" s="11">
        <v>6470</v>
      </c>
      <c r="N439" s="11">
        <v>15836</v>
      </c>
      <c r="O439" s="12">
        <v>0</v>
      </c>
      <c r="P439" s="12">
        <v>882</v>
      </c>
      <c r="Q439" s="11">
        <v>66543</v>
      </c>
      <c r="R439">
        <f t="shared" si="42"/>
        <v>0</v>
      </c>
      <c r="S439">
        <f t="shared" si="43"/>
        <v>0</v>
      </c>
      <c r="T439">
        <f t="shared" si="44"/>
        <v>43899</v>
      </c>
      <c r="U439" s="10">
        <f t="shared" si="45"/>
        <v>48783</v>
      </c>
      <c r="V439">
        <f t="shared" si="46"/>
        <v>0.1473837672839928</v>
      </c>
      <c r="W439" t="str">
        <f t="shared" si="47"/>
        <v>Ryedale</v>
      </c>
      <c r="X439">
        <f t="shared" si="48"/>
        <v>23188</v>
      </c>
      <c r="Z439">
        <v>0</v>
      </c>
      <c r="AA439" s="6">
        <v>437</v>
      </c>
      <c r="AB439" s="7" t="s">
        <v>875</v>
      </c>
      <c r="AC439" s="92">
        <v>34</v>
      </c>
      <c r="AD439" s="92" t="s">
        <v>1751</v>
      </c>
      <c r="AE439" s="93">
        <v>1</v>
      </c>
      <c r="AF439" s="93">
        <v>1</v>
      </c>
      <c r="AG439" s="94" t="s">
        <v>2736</v>
      </c>
      <c r="AH439" s="95">
        <v>1946</v>
      </c>
      <c r="AI439" s="95" t="s">
        <v>2737</v>
      </c>
      <c r="AJ439" s="95" t="s">
        <v>346</v>
      </c>
      <c r="AK439" s="95" t="s">
        <v>2738</v>
      </c>
      <c r="AL439" s="95"/>
      <c r="AM439" s="95" t="s">
        <v>2739</v>
      </c>
      <c r="AN439" s="95">
        <v>1987</v>
      </c>
    </row>
    <row r="440" spans="1:40" ht="12.75">
      <c r="A440" s="6">
        <v>438</v>
      </c>
      <c r="B440" s="7" t="s">
        <v>876</v>
      </c>
      <c r="C440">
        <v>59</v>
      </c>
      <c r="D440" s="6">
        <v>438</v>
      </c>
      <c r="E440" s="7" t="s">
        <v>876</v>
      </c>
      <c r="F440" s="10">
        <v>19667</v>
      </c>
      <c r="G440" s="10">
        <v>24791</v>
      </c>
      <c r="H440" s="10">
        <v>7672</v>
      </c>
      <c r="I440" s="10">
        <v>0</v>
      </c>
      <c r="J440" s="10">
        <v>2191</v>
      </c>
      <c r="K440" s="10">
        <v>75862</v>
      </c>
      <c r="L440" s="11">
        <v>18841</v>
      </c>
      <c r="M440" s="11">
        <v>22426</v>
      </c>
      <c r="N440" s="11">
        <v>3977</v>
      </c>
      <c r="O440" s="12">
        <v>0</v>
      </c>
      <c r="P440" s="12">
        <v>2279</v>
      </c>
      <c r="Q440" s="11">
        <v>75213</v>
      </c>
      <c r="R440">
        <f t="shared" si="42"/>
        <v>1</v>
      </c>
      <c r="S440">
        <f t="shared" si="43"/>
        <v>1</v>
      </c>
      <c r="T440">
        <f t="shared" si="44"/>
        <v>47523</v>
      </c>
      <c r="U440" s="10">
        <f t="shared" si="45"/>
        <v>54321</v>
      </c>
      <c r="V440">
        <f t="shared" si="46"/>
        <v>0.47189781789870167</v>
      </c>
      <c r="W440" t="str">
        <f t="shared" si="47"/>
        <v>Scarborough and Whitby</v>
      </c>
      <c r="X440">
        <f t="shared" si="48"/>
        <v>25097</v>
      </c>
      <c r="Z440">
        <v>0</v>
      </c>
      <c r="AA440" s="6">
        <v>438</v>
      </c>
      <c r="AB440" s="7" t="s">
        <v>876</v>
      </c>
      <c r="AC440" s="92">
        <v>34</v>
      </c>
      <c r="AD440" s="92" t="s">
        <v>1751</v>
      </c>
      <c r="AE440" s="93">
        <v>2</v>
      </c>
      <c r="AF440" s="93">
        <v>2</v>
      </c>
      <c r="AG440" s="94" t="s">
        <v>2740</v>
      </c>
      <c r="AH440" s="95">
        <v>1956</v>
      </c>
      <c r="AI440" s="95" t="s">
        <v>2741</v>
      </c>
      <c r="AJ440" s="95" t="s">
        <v>346</v>
      </c>
      <c r="AK440" s="95" t="s">
        <v>2742</v>
      </c>
      <c r="AL440" s="95"/>
      <c r="AM440" s="95" t="s">
        <v>2743</v>
      </c>
      <c r="AN440" s="95">
        <v>1997</v>
      </c>
    </row>
    <row r="441" spans="1:40" ht="12.75">
      <c r="A441" s="6">
        <v>439</v>
      </c>
      <c r="B441" s="7" t="s">
        <v>877</v>
      </c>
      <c r="C441">
        <v>59</v>
      </c>
      <c r="D441" s="6">
        <v>439</v>
      </c>
      <c r="E441" s="7" t="s">
        <v>877</v>
      </c>
      <c r="F441" s="10">
        <v>22002</v>
      </c>
      <c r="G441" s="10">
        <v>25838</v>
      </c>
      <c r="H441" s="10">
        <v>6778</v>
      </c>
      <c r="I441" s="10">
        <v>0</v>
      </c>
      <c r="J441" s="10">
        <v>1698</v>
      </c>
      <c r="K441" s="10">
        <v>75141</v>
      </c>
      <c r="L441" s="11">
        <v>20514</v>
      </c>
      <c r="M441" s="11">
        <v>22652</v>
      </c>
      <c r="N441" s="11">
        <v>5569</v>
      </c>
      <c r="O441" s="12">
        <v>0</v>
      </c>
      <c r="P441" s="12">
        <v>1537</v>
      </c>
      <c r="Q441" s="11">
        <v>77924</v>
      </c>
      <c r="R441">
        <f t="shared" si="42"/>
        <v>1</v>
      </c>
      <c r="S441">
        <f t="shared" si="43"/>
        <v>1</v>
      </c>
      <c r="T441">
        <f t="shared" si="44"/>
        <v>50272</v>
      </c>
      <c r="U441" s="10">
        <f t="shared" si="45"/>
        <v>56316</v>
      </c>
      <c r="V441">
        <f t="shared" si="46"/>
        <v>0.4505887969446213</v>
      </c>
      <c r="W441" t="str">
        <f t="shared" si="47"/>
        <v>Selby</v>
      </c>
      <c r="X441">
        <f t="shared" si="48"/>
        <v>27620</v>
      </c>
      <c r="Z441">
        <v>0</v>
      </c>
      <c r="AA441" s="6">
        <v>439</v>
      </c>
      <c r="AB441" s="7" t="s">
        <v>877</v>
      </c>
      <c r="AC441" s="92">
        <v>34</v>
      </c>
      <c r="AD441" s="92" t="s">
        <v>1751</v>
      </c>
      <c r="AE441" s="93">
        <v>2</v>
      </c>
      <c r="AF441" s="93">
        <v>2</v>
      </c>
      <c r="AG441" s="94" t="s">
        <v>2744</v>
      </c>
      <c r="AH441" s="95">
        <v>1961</v>
      </c>
      <c r="AI441" s="95" t="s">
        <v>2745</v>
      </c>
      <c r="AJ441" s="95" t="s">
        <v>346</v>
      </c>
      <c r="AK441" s="95" t="s">
        <v>675</v>
      </c>
      <c r="AL441" s="95"/>
      <c r="AM441" s="95" t="s">
        <v>2746</v>
      </c>
      <c r="AN441" s="95">
        <v>1997</v>
      </c>
    </row>
    <row r="442" spans="1:40" ht="12.75">
      <c r="A442" s="6">
        <v>440</v>
      </c>
      <c r="B442" s="7" t="s">
        <v>878</v>
      </c>
      <c r="C442">
        <v>59</v>
      </c>
      <c r="D442" s="6">
        <v>440</v>
      </c>
      <c r="E442" s="7" t="s">
        <v>878</v>
      </c>
      <c r="F442" s="10">
        <v>25294</v>
      </c>
      <c r="G442" s="10">
        <v>12171</v>
      </c>
      <c r="H442" s="10">
        <v>13674</v>
      </c>
      <c r="I442" s="10">
        <v>0</v>
      </c>
      <c r="J442" s="10">
        <v>3212</v>
      </c>
      <c r="K442" s="10">
        <v>72042</v>
      </c>
      <c r="L442" s="11">
        <v>25736</v>
      </c>
      <c r="M442" s="11">
        <v>8543</v>
      </c>
      <c r="N442" s="11">
        <v>12806</v>
      </c>
      <c r="O442" s="12">
        <v>0</v>
      </c>
      <c r="P442" s="12">
        <v>2041</v>
      </c>
      <c r="Q442" s="11">
        <v>75201</v>
      </c>
      <c r="R442">
        <f t="shared" si="42"/>
        <v>0</v>
      </c>
      <c r="S442">
        <f t="shared" si="43"/>
        <v>0</v>
      </c>
      <c r="T442">
        <f t="shared" si="44"/>
        <v>49126</v>
      </c>
      <c r="U442" s="10">
        <f t="shared" si="45"/>
        <v>54351</v>
      </c>
      <c r="V442">
        <f t="shared" si="46"/>
        <v>0.17389976794365508</v>
      </c>
      <c r="W442" t="str">
        <f t="shared" si="47"/>
        <v>Skipton and Ripon</v>
      </c>
      <c r="X442">
        <f t="shared" si="48"/>
        <v>23390</v>
      </c>
      <c r="Z442">
        <v>0</v>
      </c>
      <c r="AA442" s="6">
        <v>440</v>
      </c>
      <c r="AB442" s="7" t="s">
        <v>878</v>
      </c>
      <c r="AC442" s="92">
        <v>34</v>
      </c>
      <c r="AD442" s="92" t="s">
        <v>1751</v>
      </c>
      <c r="AE442" s="93">
        <v>1</v>
      </c>
      <c r="AF442" s="93">
        <v>1</v>
      </c>
      <c r="AG442" s="94" t="s">
        <v>2747</v>
      </c>
      <c r="AH442" s="95">
        <v>1944</v>
      </c>
      <c r="AI442" s="95" t="s">
        <v>2748</v>
      </c>
      <c r="AJ442" s="95" t="s">
        <v>346</v>
      </c>
      <c r="AK442" s="95" t="s">
        <v>1603</v>
      </c>
      <c r="AL442" s="95"/>
      <c r="AM442" s="95" t="s">
        <v>2097</v>
      </c>
      <c r="AN442" s="95">
        <v>1987</v>
      </c>
    </row>
    <row r="443" spans="1:40" ht="12.75">
      <c r="A443" s="6">
        <v>441</v>
      </c>
      <c r="B443" s="7" t="s">
        <v>879</v>
      </c>
      <c r="C443">
        <v>59</v>
      </c>
      <c r="D443" s="6">
        <v>441</v>
      </c>
      <c r="E443" s="7" t="s">
        <v>879</v>
      </c>
      <c r="F443" s="10">
        <v>23815</v>
      </c>
      <c r="G443" s="10">
        <v>14094</v>
      </c>
      <c r="H443" s="10">
        <v>12656</v>
      </c>
      <c r="I443" s="10">
        <v>0</v>
      </c>
      <c r="J443" s="10">
        <v>2700</v>
      </c>
      <c r="K443" s="10">
        <v>70077</v>
      </c>
      <c r="L443" s="11">
        <v>25033</v>
      </c>
      <c r="M443" s="11">
        <v>12516</v>
      </c>
      <c r="N443" s="11">
        <v>9799</v>
      </c>
      <c r="O443" s="12">
        <v>0</v>
      </c>
      <c r="P443" s="12">
        <v>1142</v>
      </c>
      <c r="Q443" s="11">
        <v>73335</v>
      </c>
      <c r="R443">
        <f t="shared" si="42"/>
        <v>0</v>
      </c>
      <c r="S443">
        <f t="shared" si="43"/>
        <v>0</v>
      </c>
      <c r="T443">
        <f t="shared" si="44"/>
        <v>48490</v>
      </c>
      <c r="U443" s="10">
        <f t="shared" si="45"/>
        <v>53265</v>
      </c>
      <c r="V443">
        <f t="shared" si="46"/>
        <v>0.2581150752732522</v>
      </c>
      <c r="W443" t="str">
        <f t="shared" si="47"/>
        <v>Vale of York</v>
      </c>
      <c r="X443">
        <f t="shared" si="48"/>
        <v>23457</v>
      </c>
      <c r="Z443">
        <v>0</v>
      </c>
      <c r="AA443" s="6">
        <v>441</v>
      </c>
      <c r="AB443" s="7" t="s">
        <v>879</v>
      </c>
      <c r="AC443" s="92">
        <v>34</v>
      </c>
      <c r="AD443" s="92" t="s">
        <v>1751</v>
      </c>
      <c r="AE443" s="93">
        <v>1</v>
      </c>
      <c r="AF443" s="93">
        <v>1</v>
      </c>
      <c r="AG443" s="94" t="s">
        <v>2749</v>
      </c>
      <c r="AH443" s="95">
        <v>1954</v>
      </c>
      <c r="AI443" s="95" t="s">
        <v>2750</v>
      </c>
      <c r="AJ443" s="95" t="s">
        <v>346</v>
      </c>
      <c r="AK443" s="95" t="s">
        <v>754</v>
      </c>
      <c r="AL443" s="95"/>
      <c r="AM443" s="95" t="s">
        <v>2751</v>
      </c>
      <c r="AN443" s="95">
        <v>1997</v>
      </c>
    </row>
    <row r="444" spans="1:40" ht="12.75">
      <c r="A444" s="6">
        <v>442</v>
      </c>
      <c r="B444" s="7" t="s">
        <v>880</v>
      </c>
      <c r="C444">
        <v>36</v>
      </c>
      <c r="D444" s="6">
        <v>442</v>
      </c>
      <c r="E444" s="7" t="s">
        <v>880</v>
      </c>
      <c r="F444" s="10">
        <v>10251</v>
      </c>
      <c r="G444" s="10">
        <v>32979</v>
      </c>
      <c r="H444" s="10">
        <v>4882</v>
      </c>
      <c r="I444" s="10">
        <v>0</v>
      </c>
      <c r="J444" s="10">
        <v>2491</v>
      </c>
      <c r="K444" s="10">
        <v>72269</v>
      </c>
      <c r="L444" s="11">
        <v>9607</v>
      </c>
      <c r="M444" s="11">
        <v>22875</v>
      </c>
      <c r="N444" s="11">
        <v>4428</v>
      </c>
      <c r="O444" s="12">
        <v>0</v>
      </c>
      <c r="P444" s="12">
        <v>2440</v>
      </c>
      <c r="Q444" s="11">
        <v>73428</v>
      </c>
      <c r="R444">
        <f t="shared" si="42"/>
        <v>1</v>
      </c>
      <c r="S444">
        <f t="shared" si="43"/>
        <v>1</v>
      </c>
      <c r="T444">
        <f t="shared" si="44"/>
        <v>39350</v>
      </c>
      <c r="U444" s="10">
        <f t="shared" si="45"/>
        <v>50603</v>
      </c>
      <c r="V444">
        <f t="shared" si="46"/>
        <v>0.5813214739517154</v>
      </c>
      <c r="W444" t="str">
        <f t="shared" si="47"/>
        <v>Ashfield</v>
      </c>
      <c r="X444">
        <f t="shared" si="48"/>
        <v>16475</v>
      </c>
      <c r="Z444">
        <v>0</v>
      </c>
      <c r="AA444" s="6">
        <v>442</v>
      </c>
      <c r="AB444" s="7" t="s">
        <v>880</v>
      </c>
      <c r="AC444" s="92">
        <v>35</v>
      </c>
      <c r="AD444" s="92" t="s">
        <v>2752</v>
      </c>
      <c r="AE444" s="93">
        <v>2</v>
      </c>
      <c r="AF444" s="93">
        <v>2</v>
      </c>
      <c r="AG444" s="94" t="s">
        <v>2753</v>
      </c>
      <c r="AH444" s="95">
        <v>1953</v>
      </c>
      <c r="AI444" s="95" t="s">
        <v>1547</v>
      </c>
      <c r="AJ444" s="95" t="s">
        <v>346</v>
      </c>
      <c r="AK444" s="95" t="s">
        <v>416</v>
      </c>
      <c r="AL444" s="95" t="s">
        <v>2754</v>
      </c>
      <c r="AM444" s="95" t="s">
        <v>2755</v>
      </c>
      <c r="AN444" s="95">
        <v>1992</v>
      </c>
    </row>
    <row r="445" spans="1:40" ht="12.75">
      <c r="A445" s="6">
        <v>443</v>
      </c>
      <c r="B445" s="7" t="s">
        <v>881</v>
      </c>
      <c r="C445">
        <v>61</v>
      </c>
      <c r="D445" s="6">
        <v>443</v>
      </c>
      <c r="E445" s="7" t="s">
        <v>881</v>
      </c>
      <c r="F445" s="10">
        <v>11838</v>
      </c>
      <c r="G445" s="10">
        <v>29298</v>
      </c>
      <c r="H445" s="10">
        <v>4950</v>
      </c>
      <c r="I445" s="10">
        <v>0</v>
      </c>
      <c r="J445" s="10">
        <v>1838</v>
      </c>
      <c r="K445" s="10">
        <v>68101</v>
      </c>
      <c r="L445" s="11">
        <v>11758</v>
      </c>
      <c r="M445" s="11">
        <v>21506</v>
      </c>
      <c r="N445" s="11">
        <v>4942</v>
      </c>
      <c r="O445" s="12">
        <v>0</v>
      </c>
      <c r="P445" s="12">
        <v>689</v>
      </c>
      <c r="Q445" s="11">
        <v>68302</v>
      </c>
      <c r="R445">
        <f t="shared" si="42"/>
        <v>1</v>
      </c>
      <c r="S445">
        <f t="shared" si="43"/>
        <v>1</v>
      </c>
      <c r="T445">
        <f t="shared" si="44"/>
        <v>38895</v>
      </c>
      <c r="U445" s="10">
        <f t="shared" si="45"/>
        <v>47924</v>
      </c>
      <c r="V445">
        <f t="shared" si="46"/>
        <v>0.5529245404293611</v>
      </c>
      <c r="W445" t="str">
        <f t="shared" si="47"/>
        <v>Bassetlaw</v>
      </c>
      <c r="X445">
        <f t="shared" si="48"/>
        <v>17389</v>
      </c>
      <c r="Z445">
        <v>0</v>
      </c>
      <c r="AA445" s="6">
        <v>443</v>
      </c>
      <c r="AB445" s="7" t="s">
        <v>881</v>
      </c>
      <c r="AC445" s="92">
        <v>35</v>
      </c>
      <c r="AD445" s="92" t="s">
        <v>2752</v>
      </c>
      <c r="AE445" s="93">
        <v>2</v>
      </c>
      <c r="AF445" s="93">
        <v>2</v>
      </c>
      <c r="AG445" s="94" t="s">
        <v>2756</v>
      </c>
      <c r="AH445" s="95"/>
      <c r="AI445" s="95" t="s">
        <v>1895</v>
      </c>
      <c r="AJ445" s="95" t="s">
        <v>346</v>
      </c>
      <c r="AK445" s="95" t="s">
        <v>1047</v>
      </c>
      <c r="AL445" s="95"/>
      <c r="AM445" s="95" t="s">
        <v>2757</v>
      </c>
      <c r="AN445" s="95">
        <v>2001</v>
      </c>
    </row>
    <row r="446" spans="1:40" ht="12.75">
      <c r="A446" s="6">
        <v>444</v>
      </c>
      <c r="B446" s="7" t="s">
        <v>882</v>
      </c>
      <c r="C446">
        <v>36</v>
      </c>
      <c r="D446" s="6">
        <v>444</v>
      </c>
      <c r="E446" s="7" t="s">
        <v>882</v>
      </c>
      <c r="F446" s="10">
        <v>21768</v>
      </c>
      <c r="G446" s="10">
        <v>27343</v>
      </c>
      <c r="H446" s="10">
        <v>6934</v>
      </c>
      <c r="I446" s="10">
        <v>0</v>
      </c>
      <c r="J446" s="10">
        <v>2092</v>
      </c>
      <c r="K446" s="10">
        <v>74144</v>
      </c>
      <c r="L446" s="11">
        <v>17963</v>
      </c>
      <c r="M446" s="11">
        <v>23836</v>
      </c>
      <c r="N446" s="11">
        <v>7205</v>
      </c>
      <c r="O446" s="12">
        <v>0</v>
      </c>
      <c r="P446" s="12">
        <v>0</v>
      </c>
      <c r="Q446" s="11">
        <v>73675</v>
      </c>
      <c r="R446">
        <f t="shared" si="42"/>
        <v>1</v>
      </c>
      <c r="S446">
        <f t="shared" si="43"/>
        <v>1</v>
      </c>
      <c r="T446">
        <f t="shared" si="44"/>
        <v>49004</v>
      </c>
      <c r="U446" s="10">
        <f t="shared" si="45"/>
        <v>58137</v>
      </c>
      <c r="V446">
        <f t="shared" si="46"/>
        <v>0.4864092727124316</v>
      </c>
      <c r="W446" t="str">
        <f t="shared" si="47"/>
        <v>Broxtowe</v>
      </c>
      <c r="X446">
        <f t="shared" si="48"/>
        <v>25168</v>
      </c>
      <c r="Z446">
        <v>0</v>
      </c>
      <c r="AA446" s="6">
        <v>444</v>
      </c>
      <c r="AB446" s="7" t="s">
        <v>882</v>
      </c>
      <c r="AC446" s="92">
        <v>35</v>
      </c>
      <c r="AD446" s="92" t="s">
        <v>2752</v>
      </c>
      <c r="AE446" s="93">
        <v>2</v>
      </c>
      <c r="AF446" s="93">
        <v>2</v>
      </c>
      <c r="AG446" s="94" t="s">
        <v>2758</v>
      </c>
      <c r="AH446" s="95">
        <v>1950</v>
      </c>
      <c r="AI446" s="95" t="s">
        <v>2759</v>
      </c>
      <c r="AJ446" s="95" t="s">
        <v>387</v>
      </c>
      <c r="AK446" s="95" t="s">
        <v>2760</v>
      </c>
      <c r="AL446" s="95" t="s">
        <v>2761</v>
      </c>
      <c r="AM446" s="95" t="s">
        <v>2762</v>
      </c>
      <c r="AN446" s="95">
        <v>1997</v>
      </c>
    </row>
    <row r="447" spans="1:40" ht="12.75">
      <c r="A447" s="6">
        <v>445</v>
      </c>
      <c r="B447" s="7" t="s">
        <v>883</v>
      </c>
      <c r="C447">
        <v>60</v>
      </c>
      <c r="D447" s="6">
        <v>445</v>
      </c>
      <c r="E447" s="7" t="s">
        <v>883</v>
      </c>
      <c r="F447" s="10">
        <v>20588</v>
      </c>
      <c r="G447" s="10">
        <v>24390</v>
      </c>
      <c r="H447" s="10">
        <v>5180</v>
      </c>
      <c r="I447" s="10">
        <v>0</v>
      </c>
      <c r="J447" s="10">
        <v>2006</v>
      </c>
      <c r="K447" s="10">
        <v>68820</v>
      </c>
      <c r="L447" s="11">
        <v>16785</v>
      </c>
      <c r="M447" s="11">
        <v>22383</v>
      </c>
      <c r="N447" s="11">
        <v>4648</v>
      </c>
      <c r="O447" s="12">
        <v>0</v>
      </c>
      <c r="P447" s="12">
        <v>0</v>
      </c>
      <c r="Q447" s="11">
        <v>68540</v>
      </c>
      <c r="R447">
        <f t="shared" si="42"/>
        <v>1</v>
      </c>
      <c r="S447">
        <f t="shared" si="43"/>
        <v>1</v>
      </c>
      <c r="T447">
        <f t="shared" si="44"/>
        <v>43816</v>
      </c>
      <c r="U447" s="10">
        <f t="shared" si="45"/>
        <v>52164</v>
      </c>
      <c r="V447">
        <f t="shared" si="46"/>
        <v>0.5108407887529669</v>
      </c>
      <c r="W447" t="str">
        <f t="shared" si="47"/>
        <v>Gedling</v>
      </c>
      <c r="X447">
        <f t="shared" si="48"/>
        <v>21433</v>
      </c>
      <c r="Z447">
        <v>0</v>
      </c>
      <c r="AA447" s="6">
        <v>445</v>
      </c>
      <c r="AB447" s="7" t="s">
        <v>883</v>
      </c>
      <c r="AC447" s="92">
        <v>35</v>
      </c>
      <c r="AD447" s="92" t="s">
        <v>2752</v>
      </c>
      <c r="AE447" s="93">
        <v>2</v>
      </c>
      <c r="AF447" s="93">
        <v>2</v>
      </c>
      <c r="AG447" s="94" t="s">
        <v>2763</v>
      </c>
      <c r="AH447" s="95">
        <v>1953</v>
      </c>
      <c r="AI447" s="95" t="s">
        <v>2764</v>
      </c>
      <c r="AJ447" s="95" t="s">
        <v>346</v>
      </c>
      <c r="AK447" s="95" t="s">
        <v>2765</v>
      </c>
      <c r="AL447" s="95"/>
      <c r="AM447" s="95" t="s">
        <v>2060</v>
      </c>
      <c r="AN447" s="95">
        <v>1997</v>
      </c>
    </row>
    <row r="448" spans="1:40" ht="12.75">
      <c r="A448" s="6">
        <v>446</v>
      </c>
      <c r="B448" s="7" t="s">
        <v>884</v>
      </c>
      <c r="C448">
        <v>61</v>
      </c>
      <c r="D448" s="6">
        <v>446</v>
      </c>
      <c r="E448" s="7" t="s">
        <v>884</v>
      </c>
      <c r="F448" s="10">
        <v>10038</v>
      </c>
      <c r="G448" s="10">
        <v>30556</v>
      </c>
      <c r="H448" s="10">
        <v>5244</v>
      </c>
      <c r="I448" s="10">
        <v>0</v>
      </c>
      <c r="J448" s="10">
        <v>1588</v>
      </c>
      <c r="K448" s="10">
        <v>67057</v>
      </c>
      <c r="L448" s="11">
        <v>10012</v>
      </c>
      <c r="M448" s="11">
        <v>21050</v>
      </c>
      <c r="N448" s="11">
        <v>5790</v>
      </c>
      <c r="O448" s="12">
        <v>0</v>
      </c>
      <c r="P448" s="12">
        <v>0</v>
      </c>
      <c r="Q448" s="11">
        <v>66748</v>
      </c>
      <c r="R448">
        <f t="shared" si="42"/>
        <v>1</v>
      </c>
      <c r="S448">
        <f t="shared" si="43"/>
        <v>1</v>
      </c>
      <c r="T448">
        <f t="shared" si="44"/>
        <v>36852</v>
      </c>
      <c r="U448" s="10">
        <f t="shared" si="45"/>
        <v>47426</v>
      </c>
      <c r="V448">
        <f t="shared" si="46"/>
        <v>0.5712037338543363</v>
      </c>
      <c r="W448" t="str">
        <f t="shared" si="47"/>
        <v>Mansfield</v>
      </c>
      <c r="X448">
        <f t="shared" si="48"/>
        <v>15802</v>
      </c>
      <c r="Z448">
        <v>1</v>
      </c>
      <c r="AA448" s="6">
        <v>446</v>
      </c>
      <c r="AB448" s="7" t="s">
        <v>884</v>
      </c>
      <c r="AC448" s="92">
        <v>35</v>
      </c>
      <c r="AD448" s="92" t="s">
        <v>2752</v>
      </c>
      <c r="AE448" s="93">
        <v>2</v>
      </c>
      <c r="AF448" s="93">
        <v>2</v>
      </c>
      <c r="AG448" s="94" t="s">
        <v>2766</v>
      </c>
      <c r="AH448" s="95">
        <v>1949</v>
      </c>
      <c r="AI448" s="95" t="s">
        <v>2767</v>
      </c>
      <c r="AJ448" s="95" t="s">
        <v>362</v>
      </c>
      <c r="AK448" s="95" t="s">
        <v>2768</v>
      </c>
      <c r="AL448" s="95"/>
      <c r="AM448" s="95" t="s">
        <v>2769</v>
      </c>
      <c r="AN448" s="95">
        <v>1987</v>
      </c>
    </row>
    <row r="449" spans="1:40" ht="12.75">
      <c r="A449" s="6">
        <v>447</v>
      </c>
      <c r="B449" s="7" t="s">
        <v>885</v>
      </c>
      <c r="C449">
        <v>61</v>
      </c>
      <c r="D449" s="6">
        <v>447</v>
      </c>
      <c r="E449" s="7" t="s">
        <v>885</v>
      </c>
      <c r="F449" s="10">
        <v>20480</v>
      </c>
      <c r="G449" s="10">
        <v>23496</v>
      </c>
      <c r="H449" s="10">
        <v>5960</v>
      </c>
      <c r="I449" s="10">
        <v>0</v>
      </c>
      <c r="J449" s="10">
        <v>2035</v>
      </c>
      <c r="K449" s="10">
        <v>69763</v>
      </c>
      <c r="L449" s="11">
        <v>20983</v>
      </c>
      <c r="M449" s="11">
        <v>16910</v>
      </c>
      <c r="N449" s="11">
        <v>5970</v>
      </c>
      <c r="O449" s="12">
        <v>0</v>
      </c>
      <c r="P449" s="12">
        <v>1284</v>
      </c>
      <c r="Q449" s="11">
        <v>71089</v>
      </c>
      <c r="R449">
        <f t="shared" si="42"/>
        <v>0</v>
      </c>
      <c r="S449">
        <f t="shared" si="43"/>
        <v>1</v>
      </c>
      <c r="T449">
        <f t="shared" si="44"/>
        <v>45147</v>
      </c>
      <c r="U449" s="10">
        <f t="shared" si="45"/>
        <v>51971</v>
      </c>
      <c r="V449">
        <f t="shared" si="46"/>
        <v>0.37455423394688464</v>
      </c>
      <c r="W449" t="str">
        <f t="shared" si="47"/>
        <v>Newark</v>
      </c>
      <c r="X449">
        <f t="shared" si="48"/>
        <v>24164</v>
      </c>
      <c r="Z449">
        <v>0</v>
      </c>
      <c r="AA449" s="6">
        <v>447</v>
      </c>
      <c r="AB449" s="7" t="s">
        <v>885</v>
      </c>
      <c r="AC449" s="92">
        <v>35</v>
      </c>
      <c r="AD449" s="92" t="s">
        <v>2752</v>
      </c>
      <c r="AE449" s="93">
        <v>1</v>
      </c>
      <c r="AF449" s="93">
        <v>2</v>
      </c>
      <c r="AG449" s="94" t="s">
        <v>2770</v>
      </c>
      <c r="AH449" s="95"/>
      <c r="AI449" s="95" t="s">
        <v>2771</v>
      </c>
      <c r="AJ449" s="95" t="s">
        <v>346</v>
      </c>
      <c r="AK449" s="95" t="s">
        <v>52</v>
      </c>
      <c r="AL449" s="95" t="s">
        <v>2772</v>
      </c>
      <c r="AM449" s="95" t="s">
        <v>2097</v>
      </c>
      <c r="AN449" s="95">
        <v>2001</v>
      </c>
    </row>
    <row r="450" spans="1:40" ht="12.75">
      <c r="A450" s="6">
        <v>448</v>
      </c>
      <c r="B450" s="7" t="s">
        <v>886</v>
      </c>
      <c r="C450">
        <v>60</v>
      </c>
      <c r="D450" s="6">
        <v>448</v>
      </c>
      <c r="E450" s="7" t="s">
        <v>886</v>
      </c>
      <c r="F450" s="10">
        <v>9336</v>
      </c>
      <c r="G450" s="10">
        <v>24755</v>
      </c>
      <c r="H450" s="10">
        <v>4008</v>
      </c>
      <c r="I450" s="10">
        <v>0</v>
      </c>
      <c r="J450" s="10">
        <v>1645</v>
      </c>
      <c r="K450" s="10">
        <v>65581</v>
      </c>
      <c r="L450" s="11">
        <v>7210</v>
      </c>
      <c r="M450" s="11">
        <v>17530</v>
      </c>
      <c r="N450" s="11">
        <v>3874</v>
      </c>
      <c r="O450" s="12">
        <v>0</v>
      </c>
      <c r="P450" s="12">
        <v>1117</v>
      </c>
      <c r="Q450" s="11">
        <v>65339</v>
      </c>
      <c r="R450">
        <f t="shared" si="42"/>
        <v>1</v>
      </c>
      <c r="S450">
        <f t="shared" si="43"/>
        <v>1</v>
      </c>
      <c r="T450">
        <f t="shared" si="44"/>
        <v>29731</v>
      </c>
      <c r="U450" s="10">
        <f t="shared" si="45"/>
        <v>39744</v>
      </c>
      <c r="V450">
        <f t="shared" si="46"/>
        <v>0.5896202616797283</v>
      </c>
      <c r="W450" t="str">
        <f t="shared" si="47"/>
        <v>Nottingham East</v>
      </c>
      <c r="X450">
        <f t="shared" si="48"/>
        <v>12201</v>
      </c>
      <c r="Z450">
        <v>0</v>
      </c>
      <c r="AA450" s="6">
        <v>448</v>
      </c>
      <c r="AB450" s="7" t="s">
        <v>886</v>
      </c>
      <c r="AC450" s="92">
        <v>35</v>
      </c>
      <c r="AD450" s="92" t="s">
        <v>2752</v>
      </c>
      <c r="AE450" s="93">
        <v>2</v>
      </c>
      <c r="AF450" s="93">
        <v>2</v>
      </c>
      <c r="AG450" s="94" t="s">
        <v>2773</v>
      </c>
      <c r="AH450" s="95">
        <v>1948</v>
      </c>
      <c r="AI450" s="95" t="s">
        <v>2774</v>
      </c>
      <c r="AJ450" s="95" t="s">
        <v>346</v>
      </c>
      <c r="AK450" s="95" t="s">
        <v>2775</v>
      </c>
      <c r="AL450" s="95"/>
      <c r="AM450" s="95" t="s">
        <v>1041</v>
      </c>
      <c r="AN450" s="95">
        <v>1992</v>
      </c>
    </row>
    <row r="451" spans="1:40" ht="12.75">
      <c r="A451" s="6">
        <v>449</v>
      </c>
      <c r="B451" s="7" t="s">
        <v>887</v>
      </c>
      <c r="C451">
        <v>60</v>
      </c>
      <c r="D451" s="6">
        <v>449</v>
      </c>
      <c r="E451" s="7" t="s">
        <v>887</v>
      </c>
      <c r="F451" s="10">
        <v>8402</v>
      </c>
      <c r="G451" s="10">
        <v>27203</v>
      </c>
      <c r="H451" s="10">
        <v>3301</v>
      </c>
      <c r="I451" s="10">
        <v>0</v>
      </c>
      <c r="J451" s="10">
        <v>2495</v>
      </c>
      <c r="K451" s="10">
        <v>65698</v>
      </c>
      <c r="L451" s="11">
        <v>7152</v>
      </c>
      <c r="M451" s="11">
        <v>19392</v>
      </c>
      <c r="N451" s="11">
        <v>3177</v>
      </c>
      <c r="O451" s="12">
        <v>0</v>
      </c>
      <c r="P451" s="12">
        <v>321</v>
      </c>
      <c r="Q451" s="11">
        <v>64281</v>
      </c>
      <c r="R451">
        <f t="shared" si="42"/>
        <v>1</v>
      </c>
      <c r="S451">
        <f t="shared" si="43"/>
        <v>1</v>
      </c>
      <c r="T451">
        <f t="shared" si="44"/>
        <v>30042</v>
      </c>
      <c r="U451" s="10">
        <f t="shared" si="45"/>
        <v>41401</v>
      </c>
      <c r="V451">
        <f t="shared" si="46"/>
        <v>0.6454963051727581</v>
      </c>
      <c r="W451" t="str">
        <f t="shared" si="47"/>
        <v>Nottingham North</v>
      </c>
      <c r="X451">
        <f t="shared" si="48"/>
        <v>10650</v>
      </c>
      <c r="Z451">
        <v>0</v>
      </c>
      <c r="AA451" s="6">
        <v>449</v>
      </c>
      <c r="AB451" s="7" t="s">
        <v>887</v>
      </c>
      <c r="AC451" s="92">
        <v>35</v>
      </c>
      <c r="AD451" s="92" t="s">
        <v>2752</v>
      </c>
      <c r="AE451" s="93">
        <v>2</v>
      </c>
      <c r="AF451" s="93">
        <v>2</v>
      </c>
      <c r="AG451" s="94" t="s">
        <v>2776</v>
      </c>
      <c r="AH451" s="95">
        <v>1953</v>
      </c>
      <c r="AI451" s="95" t="s">
        <v>2777</v>
      </c>
      <c r="AJ451" s="95" t="s">
        <v>346</v>
      </c>
      <c r="AK451" s="95" t="s">
        <v>2778</v>
      </c>
      <c r="AL451" s="95" t="s">
        <v>2779</v>
      </c>
      <c r="AM451" s="95" t="s">
        <v>2077</v>
      </c>
      <c r="AN451" s="95">
        <v>1987</v>
      </c>
    </row>
    <row r="452" spans="1:40" ht="12.75">
      <c r="A452" s="6">
        <v>450</v>
      </c>
      <c r="B452" s="7" t="s">
        <v>888</v>
      </c>
      <c r="C452">
        <v>60</v>
      </c>
      <c r="D452" s="6">
        <v>450</v>
      </c>
      <c r="E452" s="7" t="s">
        <v>888</v>
      </c>
      <c r="F452" s="10">
        <v>13461</v>
      </c>
      <c r="G452" s="10">
        <v>26825</v>
      </c>
      <c r="H452" s="10">
        <v>6265</v>
      </c>
      <c r="I452" s="10">
        <v>0</v>
      </c>
      <c r="J452" s="10">
        <v>1969</v>
      </c>
      <c r="K452" s="10">
        <v>72418</v>
      </c>
      <c r="L452" s="11">
        <v>9960</v>
      </c>
      <c r="M452" s="11">
        <v>19949</v>
      </c>
      <c r="N452" s="11">
        <v>6064</v>
      </c>
      <c r="O452" s="12">
        <v>0</v>
      </c>
      <c r="P452" s="12">
        <v>632</v>
      </c>
      <c r="Q452" s="11">
        <v>73049</v>
      </c>
      <c r="R452">
        <f aca="true" t="shared" si="49" ref="R452:R515">IF(MATCH(MAX(L452:P452),L452:P452,0)=2,1,0)</f>
        <v>1</v>
      </c>
      <c r="S452">
        <f aca="true" t="shared" si="50" ref="S452:S515">IF(MATCH(MAX(F452:J452),F452:J452,0)=2,1,0)</f>
        <v>1</v>
      </c>
      <c r="T452">
        <f aca="true" t="shared" si="51" ref="T452:T515">SUM(L452:P452)</f>
        <v>36605</v>
      </c>
      <c r="U452" s="10">
        <f aca="true" t="shared" si="52" ref="U452:U515">SUM(F452:J452)</f>
        <v>48520</v>
      </c>
      <c r="V452">
        <f aca="true" t="shared" si="53" ref="V452:V515">M452/T452</f>
        <v>0.5449801939625735</v>
      </c>
      <c r="W452" t="str">
        <f aca="true" t="shared" si="54" ref="W452:W515">B452</f>
        <v>Nottingham South</v>
      </c>
      <c r="X452">
        <f aca="true" t="shared" si="55" ref="X452:X515">T452-MAX(L452:P452)</f>
        <v>16656</v>
      </c>
      <c r="Z452">
        <v>0</v>
      </c>
      <c r="AA452" s="6">
        <v>450</v>
      </c>
      <c r="AB452" s="7" t="s">
        <v>888</v>
      </c>
      <c r="AC452" s="92">
        <v>35</v>
      </c>
      <c r="AD452" s="92" t="s">
        <v>2752</v>
      </c>
      <c r="AE452" s="93">
        <v>2</v>
      </c>
      <c r="AF452" s="93">
        <v>2</v>
      </c>
      <c r="AG452" s="94" t="s">
        <v>2780</v>
      </c>
      <c r="AH452" s="95">
        <v>1948</v>
      </c>
      <c r="AI452" s="95" t="s">
        <v>2781</v>
      </c>
      <c r="AJ452" s="95" t="s">
        <v>346</v>
      </c>
      <c r="AK452" s="95" t="s">
        <v>2782</v>
      </c>
      <c r="AL452" s="95"/>
      <c r="AM452" s="95" t="s">
        <v>2783</v>
      </c>
      <c r="AN452" s="95">
        <v>1992</v>
      </c>
    </row>
    <row r="453" spans="1:40" ht="12.75">
      <c r="A453" s="6">
        <v>451</v>
      </c>
      <c r="B453" s="7" t="s">
        <v>889</v>
      </c>
      <c r="C453">
        <v>60</v>
      </c>
      <c r="D453" s="6">
        <v>451</v>
      </c>
      <c r="E453" s="7" t="s">
        <v>889</v>
      </c>
      <c r="F453" s="10">
        <v>27558</v>
      </c>
      <c r="G453" s="10">
        <v>22503</v>
      </c>
      <c r="H453" s="10">
        <v>8851</v>
      </c>
      <c r="I453" s="10">
        <v>0</v>
      </c>
      <c r="J453" s="10">
        <v>3200</v>
      </c>
      <c r="K453" s="10">
        <v>78735</v>
      </c>
      <c r="L453" s="11">
        <v>25869</v>
      </c>
      <c r="M453" s="11">
        <v>18512</v>
      </c>
      <c r="N453" s="11">
        <v>7395</v>
      </c>
      <c r="O453" s="12">
        <v>0</v>
      </c>
      <c r="P453" s="12">
        <v>2670</v>
      </c>
      <c r="Q453" s="11">
        <v>81839</v>
      </c>
      <c r="R453">
        <f t="shared" si="49"/>
        <v>0</v>
      </c>
      <c r="S453">
        <f t="shared" si="50"/>
        <v>0</v>
      </c>
      <c r="T453">
        <f t="shared" si="51"/>
        <v>54446</v>
      </c>
      <c r="U453" s="10">
        <f t="shared" si="52"/>
        <v>62112</v>
      </c>
      <c r="V453">
        <f t="shared" si="53"/>
        <v>0.3400066120559821</v>
      </c>
      <c r="W453" t="str">
        <f t="shared" si="54"/>
        <v>Rushcliffe</v>
      </c>
      <c r="X453">
        <f t="shared" si="55"/>
        <v>28577</v>
      </c>
      <c r="Z453">
        <v>0</v>
      </c>
      <c r="AA453" s="6">
        <v>451</v>
      </c>
      <c r="AB453" s="7" t="s">
        <v>889</v>
      </c>
      <c r="AC453" s="92">
        <v>35</v>
      </c>
      <c r="AD453" s="92" t="s">
        <v>2752</v>
      </c>
      <c r="AE453" s="93">
        <v>1</v>
      </c>
      <c r="AF453" s="93">
        <v>1</v>
      </c>
      <c r="AG453" s="94" t="s">
        <v>2784</v>
      </c>
      <c r="AH453" s="95">
        <v>1940</v>
      </c>
      <c r="AI453" s="95" t="s">
        <v>2785</v>
      </c>
      <c r="AJ453" s="95" t="s">
        <v>346</v>
      </c>
      <c r="AK453" s="95" t="s">
        <v>2786</v>
      </c>
      <c r="AL453" s="95"/>
      <c r="AM453" s="95" t="s">
        <v>2130</v>
      </c>
      <c r="AN453" s="95">
        <v>1970</v>
      </c>
    </row>
    <row r="454" spans="1:40" ht="12.75">
      <c r="A454" s="6">
        <v>452</v>
      </c>
      <c r="B454" s="7" t="s">
        <v>890</v>
      </c>
      <c r="C454">
        <v>61</v>
      </c>
      <c r="D454" s="6">
        <v>452</v>
      </c>
      <c r="E454" s="7" t="s">
        <v>890</v>
      </c>
      <c r="F454" s="10">
        <v>16259</v>
      </c>
      <c r="G454" s="10">
        <v>33071</v>
      </c>
      <c r="H454" s="10">
        <v>4889</v>
      </c>
      <c r="I454" s="10">
        <v>0</v>
      </c>
      <c r="J454" s="10">
        <v>2314</v>
      </c>
      <c r="K454" s="10">
        <v>74788</v>
      </c>
      <c r="L454" s="11">
        <v>15527</v>
      </c>
      <c r="M454" s="11">
        <v>24900</v>
      </c>
      <c r="N454" s="11">
        <v>5473</v>
      </c>
      <c r="O454" s="12">
        <v>0</v>
      </c>
      <c r="P454" s="12">
        <v>0</v>
      </c>
      <c r="Q454" s="11">
        <v>75670</v>
      </c>
      <c r="R454">
        <f t="shared" si="49"/>
        <v>1</v>
      </c>
      <c r="S454">
        <f t="shared" si="50"/>
        <v>1</v>
      </c>
      <c r="T454">
        <f t="shared" si="51"/>
        <v>45900</v>
      </c>
      <c r="U454" s="10">
        <f t="shared" si="52"/>
        <v>56533</v>
      </c>
      <c r="V454">
        <f t="shared" si="53"/>
        <v>0.5424836601307189</v>
      </c>
      <c r="W454" t="str">
        <f t="shared" si="54"/>
        <v>Sherwood</v>
      </c>
      <c r="X454">
        <f t="shared" si="55"/>
        <v>21000</v>
      </c>
      <c r="Z454">
        <v>0</v>
      </c>
      <c r="AA454" s="6">
        <v>452</v>
      </c>
      <c r="AB454" s="7" t="s">
        <v>890</v>
      </c>
      <c r="AC454" s="92">
        <v>35</v>
      </c>
      <c r="AD454" s="92" t="s">
        <v>2752</v>
      </c>
      <c r="AE454" s="93">
        <v>2</v>
      </c>
      <c r="AF454" s="93">
        <v>2</v>
      </c>
      <c r="AG454" s="94" t="s">
        <v>2787</v>
      </c>
      <c r="AH454" s="95">
        <v>1949</v>
      </c>
      <c r="AI454" s="95" t="s">
        <v>2788</v>
      </c>
      <c r="AJ454" s="95" t="s">
        <v>346</v>
      </c>
      <c r="AK454" s="95" t="s">
        <v>32</v>
      </c>
      <c r="AL454" s="95"/>
      <c r="AM454" s="95" t="s">
        <v>57</v>
      </c>
      <c r="AN454" s="95">
        <v>1992</v>
      </c>
    </row>
    <row r="455" spans="1:40" ht="12.75">
      <c r="A455" s="6">
        <v>453</v>
      </c>
      <c r="B455" s="7" t="s">
        <v>891</v>
      </c>
      <c r="C455">
        <v>30</v>
      </c>
      <c r="D455" s="6">
        <v>453</v>
      </c>
      <c r="E455" s="7" t="s">
        <v>891</v>
      </c>
      <c r="F455" s="10">
        <v>25076</v>
      </c>
      <c r="G455" s="10">
        <v>20339</v>
      </c>
      <c r="H455" s="10">
        <v>9761</v>
      </c>
      <c r="I455" s="10">
        <v>0</v>
      </c>
      <c r="J455" s="10">
        <v>3270</v>
      </c>
      <c r="K455" s="10">
        <v>77456</v>
      </c>
      <c r="L455" s="11">
        <v>23271</v>
      </c>
      <c r="M455" s="11">
        <v>18052</v>
      </c>
      <c r="N455" s="11">
        <v>8216</v>
      </c>
      <c r="O455" s="12">
        <v>0</v>
      </c>
      <c r="P455" s="12">
        <v>1976</v>
      </c>
      <c r="Q455" s="11">
        <v>83392</v>
      </c>
      <c r="R455">
        <f t="shared" si="49"/>
        <v>0</v>
      </c>
      <c r="S455">
        <f t="shared" si="50"/>
        <v>0</v>
      </c>
      <c r="T455">
        <f t="shared" si="51"/>
        <v>51515</v>
      </c>
      <c r="U455" s="10">
        <f t="shared" si="52"/>
        <v>58446</v>
      </c>
      <c r="V455">
        <f t="shared" si="53"/>
        <v>0.3504222071241386</v>
      </c>
      <c r="W455" t="str">
        <f t="shared" si="54"/>
        <v>Banbury</v>
      </c>
      <c r="X455">
        <f t="shared" si="55"/>
        <v>28244</v>
      </c>
      <c r="Z455">
        <v>0</v>
      </c>
      <c r="AA455" s="6">
        <v>453</v>
      </c>
      <c r="AB455" s="7" t="s">
        <v>891</v>
      </c>
      <c r="AC455" s="92">
        <v>36</v>
      </c>
      <c r="AD455" s="92" t="s">
        <v>2789</v>
      </c>
      <c r="AE455" s="93">
        <v>1</v>
      </c>
      <c r="AF455" s="93">
        <v>1</v>
      </c>
      <c r="AG455" s="94" t="s">
        <v>2790</v>
      </c>
      <c r="AH455" s="95">
        <v>1950</v>
      </c>
      <c r="AI455" s="95" t="s">
        <v>177</v>
      </c>
      <c r="AJ455" s="95" t="s">
        <v>346</v>
      </c>
      <c r="AK455" s="95" t="s">
        <v>2891</v>
      </c>
      <c r="AL455" s="95" t="s">
        <v>3000</v>
      </c>
      <c r="AM455" s="95" t="s">
        <v>2791</v>
      </c>
      <c r="AN455" s="95">
        <v>1983</v>
      </c>
    </row>
    <row r="456" spans="1:40" ht="12.75">
      <c r="A456" s="6">
        <v>454</v>
      </c>
      <c r="B456" s="7" t="s">
        <v>892</v>
      </c>
      <c r="C456">
        <v>30</v>
      </c>
      <c r="D456" s="6">
        <v>454</v>
      </c>
      <c r="E456" s="7" t="s">
        <v>892</v>
      </c>
      <c r="F456" s="10">
        <v>23908</v>
      </c>
      <c r="G456" s="10">
        <v>11700</v>
      </c>
      <c r="H456" s="10">
        <v>12741</v>
      </c>
      <c r="I456" s="10">
        <v>0</v>
      </c>
      <c r="J456" s="10">
        <v>3194</v>
      </c>
      <c r="K456" s="10">
        <v>66424</v>
      </c>
      <c r="L456" s="11">
        <v>20466</v>
      </c>
      <c r="M456" s="11">
        <v>9367</v>
      </c>
      <c r="N456" s="11">
        <v>12008</v>
      </c>
      <c r="O456" s="12">
        <v>0</v>
      </c>
      <c r="P456" s="12">
        <v>2560</v>
      </c>
      <c r="Q456" s="11">
        <v>69081</v>
      </c>
      <c r="R456">
        <f t="shared" si="49"/>
        <v>0</v>
      </c>
      <c r="S456">
        <f t="shared" si="50"/>
        <v>0</v>
      </c>
      <c r="T456">
        <f t="shared" si="51"/>
        <v>44401</v>
      </c>
      <c r="U456" s="10">
        <f t="shared" si="52"/>
        <v>51543</v>
      </c>
      <c r="V456">
        <f t="shared" si="53"/>
        <v>0.21096371703340014</v>
      </c>
      <c r="W456" t="str">
        <f t="shared" si="54"/>
        <v>Henley</v>
      </c>
      <c r="X456">
        <f t="shared" si="55"/>
        <v>23935</v>
      </c>
      <c r="Z456">
        <v>0</v>
      </c>
      <c r="AA456" s="6">
        <v>454</v>
      </c>
      <c r="AB456" s="7" t="s">
        <v>892</v>
      </c>
      <c r="AC456" s="92">
        <v>36</v>
      </c>
      <c r="AD456" s="92" t="s">
        <v>2789</v>
      </c>
      <c r="AE456" s="93">
        <v>1</v>
      </c>
      <c r="AF456" s="93">
        <v>1</v>
      </c>
      <c r="AG456" s="94" t="s">
        <v>2792</v>
      </c>
      <c r="AH456" s="95">
        <v>1964</v>
      </c>
      <c r="AI456" s="95" t="s">
        <v>1598</v>
      </c>
      <c r="AJ456" s="95" t="s">
        <v>421</v>
      </c>
      <c r="AK456" s="95" t="s">
        <v>2076</v>
      </c>
      <c r="AL456" s="95"/>
      <c r="AM456" s="95" t="s">
        <v>1887</v>
      </c>
      <c r="AN456" s="95">
        <v>2001</v>
      </c>
    </row>
    <row r="457" spans="1:40" ht="12.75">
      <c r="A457" s="6">
        <v>455</v>
      </c>
      <c r="B457" s="7" t="s">
        <v>893</v>
      </c>
      <c r="C457">
        <v>62</v>
      </c>
      <c r="D457" s="6">
        <v>455</v>
      </c>
      <c r="E457" s="7" t="s">
        <v>893</v>
      </c>
      <c r="F457" s="10">
        <v>10540</v>
      </c>
      <c r="G457" s="10">
        <v>27205</v>
      </c>
      <c r="H457" s="10">
        <v>7038</v>
      </c>
      <c r="I457" s="10">
        <v>0</v>
      </c>
      <c r="J457" s="10">
        <v>3094</v>
      </c>
      <c r="K457" s="10">
        <v>69339</v>
      </c>
      <c r="L457" s="11">
        <v>7446</v>
      </c>
      <c r="M457" s="11">
        <v>19681</v>
      </c>
      <c r="N457" s="11">
        <v>9337</v>
      </c>
      <c r="O457" s="12">
        <v>0</v>
      </c>
      <c r="P457" s="12">
        <v>3384</v>
      </c>
      <c r="Q457" s="11">
        <v>74421</v>
      </c>
      <c r="R457">
        <f t="shared" si="49"/>
        <v>1</v>
      </c>
      <c r="S457">
        <f t="shared" si="50"/>
        <v>1</v>
      </c>
      <c r="T457">
        <f t="shared" si="51"/>
        <v>39848</v>
      </c>
      <c r="U457" s="10">
        <f t="shared" si="52"/>
        <v>47877</v>
      </c>
      <c r="V457">
        <f t="shared" si="53"/>
        <v>0.49390182694238105</v>
      </c>
      <c r="W457" t="str">
        <f t="shared" si="54"/>
        <v>Oxford East</v>
      </c>
      <c r="X457">
        <f t="shared" si="55"/>
        <v>20167</v>
      </c>
      <c r="Z457">
        <v>0</v>
      </c>
      <c r="AA457" s="6">
        <v>455</v>
      </c>
      <c r="AB457" s="7" t="s">
        <v>893</v>
      </c>
      <c r="AC457" s="92">
        <v>36</v>
      </c>
      <c r="AD457" s="92" t="s">
        <v>2789</v>
      </c>
      <c r="AE457" s="93">
        <v>2</v>
      </c>
      <c r="AF457" s="93">
        <v>2</v>
      </c>
      <c r="AG457" s="94" t="s">
        <v>2793</v>
      </c>
      <c r="AH457" s="95">
        <v>1951</v>
      </c>
      <c r="AI457" s="95" t="s">
        <v>2794</v>
      </c>
      <c r="AJ457" s="95" t="s">
        <v>346</v>
      </c>
      <c r="AK457" s="95" t="s">
        <v>675</v>
      </c>
      <c r="AL457" s="95"/>
      <c r="AM457" s="95" t="s">
        <v>2795</v>
      </c>
      <c r="AN457" s="95">
        <v>1987</v>
      </c>
    </row>
    <row r="458" spans="1:40" ht="12.75">
      <c r="A458" s="6">
        <v>456</v>
      </c>
      <c r="B458" s="7" t="s">
        <v>894</v>
      </c>
      <c r="C458">
        <v>62</v>
      </c>
      <c r="D458" s="6">
        <v>456</v>
      </c>
      <c r="E458" s="7" t="s">
        <v>894</v>
      </c>
      <c r="F458" s="10">
        <v>19983</v>
      </c>
      <c r="G458" s="10">
        <v>12361</v>
      </c>
      <c r="H458" s="10">
        <v>26268</v>
      </c>
      <c r="I458" s="10">
        <v>0</v>
      </c>
      <c r="J458" s="10">
        <v>2584</v>
      </c>
      <c r="K458" s="10">
        <v>79329</v>
      </c>
      <c r="L458" s="11">
        <v>15485</v>
      </c>
      <c r="M458" s="11">
        <v>9114</v>
      </c>
      <c r="N458" s="11">
        <v>24670</v>
      </c>
      <c r="O458" s="12">
        <v>0</v>
      </c>
      <c r="P458" s="12">
        <v>2299</v>
      </c>
      <c r="Q458" s="11">
        <v>79915</v>
      </c>
      <c r="R458">
        <f t="shared" si="49"/>
        <v>0</v>
      </c>
      <c r="S458">
        <f t="shared" si="50"/>
        <v>0</v>
      </c>
      <c r="T458">
        <f t="shared" si="51"/>
        <v>51568</v>
      </c>
      <c r="U458" s="10">
        <f t="shared" si="52"/>
        <v>61196</v>
      </c>
      <c r="V458">
        <f t="shared" si="53"/>
        <v>0.17673751163512255</v>
      </c>
      <c r="W458" t="str">
        <f t="shared" si="54"/>
        <v>Oxford West and Abingdon</v>
      </c>
      <c r="X458">
        <f t="shared" si="55"/>
        <v>26898</v>
      </c>
      <c r="Z458">
        <v>0</v>
      </c>
      <c r="AA458" s="6">
        <v>456</v>
      </c>
      <c r="AB458" s="7" t="s">
        <v>894</v>
      </c>
      <c r="AC458" s="92">
        <v>36</v>
      </c>
      <c r="AD458" s="92" t="s">
        <v>2789</v>
      </c>
      <c r="AE458" s="93">
        <v>3</v>
      </c>
      <c r="AF458" s="93">
        <v>3</v>
      </c>
      <c r="AG458" s="94" t="s">
        <v>2796</v>
      </c>
      <c r="AH458" s="95">
        <v>1965</v>
      </c>
      <c r="AI458" s="95" t="s">
        <v>2797</v>
      </c>
      <c r="AJ458" s="95" t="s">
        <v>346</v>
      </c>
      <c r="AK458" s="95" t="s">
        <v>1636</v>
      </c>
      <c r="AL458" s="95"/>
      <c r="AM458" s="95" t="s">
        <v>2798</v>
      </c>
      <c r="AN458" s="95">
        <v>1997</v>
      </c>
    </row>
    <row r="459" spans="1:40" ht="12.75">
      <c r="A459" s="6">
        <v>457</v>
      </c>
      <c r="B459" s="7" t="s">
        <v>895</v>
      </c>
      <c r="C459">
        <v>62</v>
      </c>
      <c r="D459" s="6">
        <v>457</v>
      </c>
      <c r="E459" s="7" t="s">
        <v>895</v>
      </c>
      <c r="F459" s="10">
        <v>22311</v>
      </c>
      <c r="G459" s="10">
        <v>16272</v>
      </c>
      <c r="H459" s="10">
        <v>14822</v>
      </c>
      <c r="I459" s="10">
        <v>0</v>
      </c>
      <c r="J459" s="10">
        <v>2654</v>
      </c>
      <c r="K459" s="10">
        <v>71657</v>
      </c>
      <c r="L459" s="11">
        <v>19475</v>
      </c>
      <c r="M459" s="11">
        <v>13875</v>
      </c>
      <c r="N459" s="11">
        <v>13776</v>
      </c>
      <c r="O459" s="12">
        <v>0</v>
      </c>
      <c r="P459" s="12">
        <v>2003</v>
      </c>
      <c r="Q459" s="11">
        <v>76129</v>
      </c>
      <c r="R459">
        <f t="shared" si="49"/>
        <v>0</v>
      </c>
      <c r="S459">
        <f t="shared" si="50"/>
        <v>0</v>
      </c>
      <c r="T459">
        <f t="shared" si="51"/>
        <v>49129</v>
      </c>
      <c r="U459" s="10">
        <f t="shared" si="52"/>
        <v>56059</v>
      </c>
      <c r="V459">
        <f t="shared" si="53"/>
        <v>0.28241975208125547</v>
      </c>
      <c r="W459" t="str">
        <f t="shared" si="54"/>
        <v>Wantage</v>
      </c>
      <c r="X459">
        <f t="shared" si="55"/>
        <v>29654</v>
      </c>
      <c r="Z459">
        <v>0</v>
      </c>
      <c r="AA459" s="6">
        <v>457</v>
      </c>
      <c r="AB459" s="7" t="s">
        <v>895</v>
      </c>
      <c r="AC459" s="92">
        <v>36</v>
      </c>
      <c r="AD459" s="92" t="s">
        <v>2789</v>
      </c>
      <c r="AE459" s="93">
        <v>1</v>
      </c>
      <c r="AF459" s="93">
        <v>1</v>
      </c>
      <c r="AG459" s="94" t="s">
        <v>2799</v>
      </c>
      <c r="AH459" s="95">
        <v>1946</v>
      </c>
      <c r="AI459" s="95" t="s">
        <v>2800</v>
      </c>
      <c r="AJ459" s="95" t="s">
        <v>387</v>
      </c>
      <c r="AK459" s="95" t="s">
        <v>1155</v>
      </c>
      <c r="AL459" s="95"/>
      <c r="AM459" s="95" t="s">
        <v>2615</v>
      </c>
      <c r="AN459" s="95">
        <v>1983</v>
      </c>
    </row>
    <row r="460" spans="1:40" ht="12.75">
      <c r="A460" s="6">
        <v>458</v>
      </c>
      <c r="B460" s="7" t="s">
        <v>896</v>
      </c>
      <c r="C460">
        <v>62</v>
      </c>
      <c r="D460" s="6">
        <v>458</v>
      </c>
      <c r="E460" s="7" t="s">
        <v>896</v>
      </c>
      <c r="F460" s="10">
        <v>24282</v>
      </c>
      <c r="G460" s="10">
        <v>17254</v>
      </c>
      <c r="H460" s="10">
        <v>11202</v>
      </c>
      <c r="I460" s="10">
        <v>0</v>
      </c>
      <c r="J460" s="10">
        <v>3663</v>
      </c>
      <c r="K460" s="10">
        <v>73520</v>
      </c>
      <c r="L460" s="11">
        <v>22153</v>
      </c>
      <c r="M460" s="11">
        <v>14180</v>
      </c>
      <c r="N460" s="11">
        <v>10000</v>
      </c>
      <c r="O460" s="12">
        <v>0</v>
      </c>
      <c r="P460" s="12">
        <v>2870</v>
      </c>
      <c r="Q460" s="11">
        <v>74624</v>
      </c>
      <c r="R460">
        <f t="shared" si="49"/>
        <v>0</v>
      </c>
      <c r="S460">
        <f t="shared" si="50"/>
        <v>0</v>
      </c>
      <c r="T460">
        <f t="shared" si="51"/>
        <v>49203</v>
      </c>
      <c r="U460" s="10">
        <f t="shared" si="52"/>
        <v>56401</v>
      </c>
      <c r="V460">
        <f t="shared" si="53"/>
        <v>0.28819380932056987</v>
      </c>
      <c r="W460" t="str">
        <f t="shared" si="54"/>
        <v>Witney</v>
      </c>
      <c r="X460">
        <f t="shared" si="55"/>
        <v>27050</v>
      </c>
      <c r="Z460">
        <v>0</v>
      </c>
      <c r="AA460" s="6">
        <v>458</v>
      </c>
      <c r="AB460" s="7" t="s">
        <v>896</v>
      </c>
      <c r="AC460" s="92">
        <v>36</v>
      </c>
      <c r="AD460" s="92" t="s">
        <v>2789</v>
      </c>
      <c r="AE460" s="93">
        <v>1</v>
      </c>
      <c r="AF460" s="93">
        <v>1</v>
      </c>
      <c r="AG460" s="94" t="s">
        <v>2801</v>
      </c>
      <c r="AH460" s="95" t="s">
        <v>2802</v>
      </c>
      <c r="AI460" s="95" t="s">
        <v>1598</v>
      </c>
      <c r="AJ460" s="95" t="s">
        <v>421</v>
      </c>
      <c r="AK460" s="95" t="s">
        <v>1643</v>
      </c>
      <c r="AL460" s="95" t="s">
        <v>2803</v>
      </c>
      <c r="AM460" s="95" t="s">
        <v>2804</v>
      </c>
      <c r="AN460" s="95">
        <v>2001</v>
      </c>
    </row>
    <row r="461" spans="1:40" ht="12.75">
      <c r="A461" s="6">
        <v>459</v>
      </c>
      <c r="B461" s="7" t="s">
        <v>897</v>
      </c>
      <c r="C461">
        <v>54</v>
      </c>
      <c r="D461" s="6">
        <v>459</v>
      </c>
      <c r="E461" s="7" t="s">
        <v>897</v>
      </c>
      <c r="F461" s="10">
        <v>24107</v>
      </c>
      <c r="G461" s="10">
        <v>15271</v>
      </c>
      <c r="H461" s="10">
        <v>10112</v>
      </c>
      <c r="I461" s="10">
        <v>0</v>
      </c>
      <c r="J461" s="10">
        <v>3140</v>
      </c>
      <c r="K461" s="10">
        <v>70150</v>
      </c>
      <c r="L461" s="11">
        <v>22621</v>
      </c>
      <c r="M461" s="11">
        <v>14009</v>
      </c>
      <c r="N461" s="11">
        <v>8386</v>
      </c>
      <c r="O461" s="12">
        <v>0</v>
      </c>
      <c r="P461" s="12">
        <v>2040</v>
      </c>
      <c r="Q461" s="11">
        <v>72448</v>
      </c>
      <c r="R461">
        <f t="shared" si="49"/>
        <v>0</v>
      </c>
      <c r="S461">
        <f t="shared" si="50"/>
        <v>0</v>
      </c>
      <c r="T461">
        <f t="shared" si="51"/>
        <v>47056</v>
      </c>
      <c r="U461" s="10">
        <f t="shared" si="52"/>
        <v>52630</v>
      </c>
      <c r="V461">
        <f t="shared" si="53"/>
        <v>0.2977091125467528</v>
      </c>
      <c r="W461" t="str">
        <f t="shared" si="54"/>
        <v>Rutland and Melton</v>
      </c>
      <c r="X461">
        <f t="shared" si="55"/>
        <v>24435</v>
      </c>
      <c r="Z461">
        <v>0</v>
      </c>
      <c r="AA461" s="6">
        <v>459</v>
      </c>
      <c r="AB461" s="7" t="s">
        <v>897</v>
      </c>
      <c r="AC461" s="92">
        <v>37</v>
      </c>
      <c r="AD461" s="92" t="s">
        <v>2805</v>
      </c>
      <c r="AE461" s="93">
        <v>1</v>
      </c>
      <c r="AF461" s="93">
        <v>1</v>
      </c>
      <c r="AG461" s="94" t="s">
        <v>2806</v>
      </c>
      <c r="AH461" s="95">
        <v>1957</v>
      </c>
      <c r="AI461" s="95" t="s">
        <v>1626</v>
      </c>
      <c r="AJ461" s="95" t="s">
        <v>346</v>
      </c>
      <c r="AK461" s="95" t="s">
        <v>675</v>
      </c>
      <c r="AL461" s="95"/>
      <c r="AM461" s="95" t="s">
        <v>2807</v>
      </c>
      <c r="AN461" s="95">
        <v>1992</v>
      </c>
    </row>
    <row r="462" spans="1:40" ht="12.75">
      <c r="A462" s="6">
        <v>460</v>
      </c>
      <c r="B462" s="7" t="s">
        <v>898</v>
      </c>
      <c r="C462">
        <v>63</v>
      </c>
      <c r="D462" s="6">
        <v>460</v>
      </c>
      <c r="E462" s="7" t="s">
        <v>898</v>
      </c>
      <c r="F462" s="10">
        <v>19633</v>
      </c>
      <c r="G462" s="10">
        <v>11745</v>
      </c>
      <c r="H462" s="10">
        <v>13724</v>
      </c>
      <c r="I462" s="10">
        <v>0</v>
      </c>
      <c r="J462" s="10">
        <v>1183</v>
      </c>
      <c r="K462" s="10">
        <v>61267</v>
      </c>
      <c r="L462" s="11">
        <v>16990</v>
      </c>
      <c r="M462" s="11">
        <v>5785</v>
      </c>
      <c r="N462" s="11">
        <v>18620</v>
      </c>
      <c r="O462" s="12">
        <v>0</v>
      </c>
      <c r="P462" s="12">
        <v>1729</v>
      </c>
      <c r="Q462" s="11">
        <v>63053</v>
      </c>
      <c r="R462">
        <f t="shared" si="49"/>
        <v>0</v>
      </c>
      <c r="S462">
        <f t="shared" si="50"/>
        <v>0</v>
      </c>
      <c r="T462">
        <f t="shared" si="51"/>
        <v>43124</v>
      </c>
      <c r="U462" s="10">
        <f t="shared" si="52"/>
        <v>46285</v>
      </c>
      <c r="V462">
        <f t="shared" si="53"/>
        <v>0.1341480382153789</v>
      </c>
      <c r="W462" t="str">
        <f t="shared" si="54"/>
        <v>Ludlow</v>
      </c>
      <c r="X462">
        <f t="shared" si="55"/>
        <v>24504</v>
      </c>
      <c r="Z462">
        <v>0</v>
      </c>
      <c r="AA462" s="6">
        <v>460</v>
      </c>
      <c r="AB462" s="7" t="s">
        <v>898</v>
      </c>
      <c r="AC462" s="92">
        <v>38</v>
      </c>
      <c r="AD462" s="92" t="s">
        <v>2808</v>
      </c>
      <c r="AE462" s="93">
        <v>3</v>
      </c>
      <c r="AF462" s="93">
        <v>1</v>
      </c>
      <c r="AG462" s="94" t="s">
        <v>2809</v>
      </c>
      <c r="AH462" s="95"/>
      <c r="AI462" s="95" t="s">
        <v>2810</v>
      </c>
      <c r="AJ462" s="95" t="s">
        <v>346</v>
      </c>
      <c r="AK462" s="95" t="s">
        <v>6</v>
      </c>
      <c r="AL462" s="95"/>
      <c r="AM462" s="95" t="s">
        <v>1596</v>
      </c>
      <c r="AN462" s="95">
        <v>2001</v>
      </c>
    </row>
    <row r="463" spans="1:40" ht="12.75">
      <c r="A463" s="6">
        <v>461</v>
      </c>
      <c r="B463" s="7" t="s">
        <v>899</v>
      </c>
      <c r="C463">
        <v>63</v>
      </c>
      <c r="D463" s="6">
        <v>461</v>
      </c>
      <c r="E463" s="7" t="s">
        <v>899</v>
      </c>
      <c r="F463" s="10">
        <v>20730</v>
      </c>
      <c r="G463" s="10">
        <v>18535</v>
      </c>
      <c r="H463" s="10">
        <v>10489</v>
      </c>
      <c r="I463" s="10">
        <v>0</v>
      </c>
      <c r="J463" s="10">
        <v>1764</v>
      </c>
      <c r="K463" s="10">
        <v>70852</v>
      </c>
      <c r="L463" s="11">
        <v>22631</v>
      </c>
      <c r="M463" s="11">
        <v>16390</v>
      </c>
      <c r="N463" s="11">
        <v>5945</v>
      </c>
      <c r="O463" s="12">
        <v>0</v>
      </c>
      <c r="P463" s="12">
        <v>1554</v>
      </c>
      <c r="Q463" s="11">
        <v>73716</v>
      </c>
      <c r="R463">
        <f t="shared" si="49"/>
        <v>0</v>
      </c>
      <c r="S463">
        <f t="shared" si="50"/>
        <v>0</v>
      </c>
      <c r="T463">
        <f t="shared" si="51"/>
        <v>46520</v>
      </c>
      <c r="U463" s="10">
        <f t="shared" si="52"/>
        <v>51518</v>
      </c>
      <c r="V463">
        <f t="shared" si="53"/>
        <v>0.35232158211521925</v>
      </c>
      <c r="W463" t="str">
        <f t="shared" si="54"/>
        <v>North Shropshire </v>
      </c>
      <c r="X463">
        <f t="shared" si="55"/>
        <v>23889</v>
      </c>
      <c r="Z463">
        <v>0</v>
      </c>
      <c r="AA463" s="6">
        <v>461</v>
      </c>
      <c r="AB463" s="7" t="s">
        <v>899</v>
      </c>
      <c r="AC463" s="92">
        <v>38</v>
      </c>
      <c r="AD463" s="92" t="s">
        <v>2808</v>
      </c>
      <c r="AE463" s="93">
        <v>1</v>
      </c>
      <c r="AF463" s="93">
        <v>1</v>
      </c>
      <c r="AG463" s="94" t="s">
        <v>2811</v>
      </c>
      <c r="AH463" s="95">
        <v>1956</v>
      </c>
      <c r="AI463" s="95" t="s">
        <v>2812</v>
      </c>
      <c r="AJ463" s="95" t="s">
        <v>346</v>
      </c>
      <c r="AK463" s="95" t="s">
        <v>768</v>
      </c>
      <c r="AL463" s="95"/>
      <c r="AM463" s="95" t="s">
        <v>2813</v>
      </c>
      <c r="AN463" s="95">
        <v>1997</v>
      </c>
    </row>
    <row r="464" spans="1:40" ht="12.75">
      <c r="A464" s="6">
        <v>462</v>
      </c>
      <c r="B464" s="7" t="s">
        <v>900</v>
      </c>
      <c r="C464">
        <v>63</v>
      </c>
      <c r="D464" s="6">
        <v>462</v>
      </c>
      <c r="E464" s="7" t="s">
        <v>900</v>
      </c>
      <c r="F464" s="10">
        <v>18814</v>
      </c>
      <c r="G464" s="10">
        <v>20484</v>
      </c>
      <c r="H464" s="10">
        <v>13838</v>
      </c>
      <c r="I464" s="10">
        <v>0</v>
      </c>
      <c r="J464" s="10">
        <v>2208</v>
      </c>
      <c r="K464" s="10">
        <v>73542</v>
      </c>
      <c r="L464" s="11">
        <v>18674</v>
      </c>
      <c r="M464" s="11">
        <v>22253</v>
      </c>
      <c r="N464" s="11">
        <v>6173</v>
      </c>
      <c r="O464" s="12">
        <v>0</v>
      </c>
      <c r="P464" s="12">
        <v>2809</v>
      </c>
      <c r="Q464" s="11">
        <v>74964</v>
      </c>
      <c r="R464">
        <f t="shared" si="49"/>
        <v>1</v>
      </c>
      <c r="S464">
        <f t="shared" si="50"/>
        <v>1</v>
      </c>
      <c r="T464">
        <f t="shared" si="51"/>
        <v>49909</v>
      </c>
      <c r="U464" s="10">
        <f t="shared" si="52"/>
        <v>55344</v>
      </c>
      <c r="V464">
        <f t="shared" si="53"/>
        <v>0.44587148610471056</v>
      </c>
      <c r="W464" t="str">
        <f t="shared" si="54"/>
        <v>Shrewsbury and Atcham</v>
      </c>
      <c r="X464">
        <f t="shared" si="55"/>
        <v>27656</v>
      </c>
      <c r="Z464">
        <v>0</v>
      </c>
      <c r="AA464" s="6">
        <v>462</v>
      </c>
      <c r="AB464" s="7" t="s">
        <v>900</v>
      </c>
      <c r="AC464" s="92">
        <v>38</v>
      </c>
      <c r="AD464" s="92" t="s">
        <v>2808</v>
      </c>
      <c r="AE464" s="93">
        <v>2</v>
      </c>
      <c r="AF464" s="93">
        <v>2</v>
      </c>
      <c r="AG464" s="94" t="s">
        <v>2814</v>
      </c>
      <c r="AH464" s="95">
        <v>1968</v>
      </c>
      <c r="AI464" s="95" t="s">
        <v>2815</v>
      </c>
      <c r="AJ464" s="95" t="s">
        <v>346</v>
      </c>
      <c r="AK464" s="95" t="s">
        <v>2816</v>
      </c>
      <c r="AL464" s="95"/>
      <c r="AM464" s="95" t="s">
        <v>2817</v>
      </c>
      <c r="AN464" s="95">
        <v>1997</v>
      </c>
    </row>
    <row r="465" spans="1:40" ht="12.75">
      <c r="A465" s="6">
        <v>463</v>
      </c>
      <c r="B465" s="7" t="s">
        <v>901</v>
      </c>
      <c r="C465">
        <v>63</v>
      </c>
      <c r="D465" s="6">
        <v>463</v>
      </c>
      <c r="E465" s="7" t="s">
        <v>901</v>
      </c>
      <c r="F465" s="10">
        <v>10166</v>
      </c>
      <c r="G465" s="10">
        <v>21456</v>
      </c>
      <c r="H465" s="10">
        <v>4371</v>
      </c>
      <c r="I465" s="10">
        <v>0</v>
      </c>
      <c r="J465" s="10">
        <v>1119</v>
      </c>
      <c r="K465" s="10">
        <v>56558</v>
      </c>
      <c r="L465" s="11">
        <v>8471</v>
      </c>
      <c r="M465" s="11">
        <v>16854</v>
      </c>
      <c r="N465" s="11">
        <v>3983</v>
      </c>
      <c r="O465" s="12">
        <v>0</v>
      </c>
      <c r="P465" s="12">
        <v>1567</v>
      </c>
      <c r="Q465" s="11">
        <v>59486</v>
      </c>
      <c r="R465">
        <f t="shared" si="49"/>
        <v>1</v>
      </c>
      <c r="S465">
        <f t="shared" si="50"/>
        <v>1</v>
      </c>
      <c r="T465">
        <f t="shared" si="51"/>
        <v>30875</v>
      </c>
      <c r="U465" s="10">
        <f t="shared" si="52"/>
        <v>37112</v>
      </c>
      <c r="V465">
        <f t="shared" si="53"/>
        <v>0.5458785425101215</v>
      </c>
      <c r="W465" t="str">
        <f t="shared" si="54"/>
        <v>Telford</v>
      </c>
      <c r="X465">
        <f t="shared" si="55"/>
        <v>14021</v>
      </c>
      <c r="Z465">
        <v>1</v>
      </c>
      <c r="AA465" s="6">
        <v>463</v>
      </c>
      <c r="AB465" s="7" t="s">
        <v>901</v>
      </c>
      <c r="AC465" s="92">
        <v>38</v>
      </c>
      <c r="AD465" s="92" t="s">
        <v>2808</v>
      </c>
      <c r="AE465" s="93">
        <v>2</v>
      </c>
      <c r="AF465" s="93">
        <v>2</v>
      </c>
      <c r="AG465" s="94" t="s">
        <v>2818</v>
      </c>
      <c r="AH465" s="95"/>
      <c r="AI465" s="95" t="s">
        <v>2819</v>
      </c>
      <c r="AJ465" s="95" t="s">
        <v>362</v>
      </c>
      <c r="AK465" s="95" t="s">
        <v>2837</v>
      </c>
      <c r="AL465" s="95" t="s">
        <v>2820</v>
      </c>
      <c r="AM465" s="95" t="s">
        <v>1900</v>
      </c>
      <c r="AN465" s="95">
        <v>2001</v>
      </c>
    </row>
    <row r="466" spans="1:40" ht="12.75">
      <c r="A466" s="6">
        <v>464</v>
      </c>
      <c r="B466" s="7" t="s">
        <v>902</v>
      </c>
      <c r="C466">
        <v>63</v>
      </c>
      <c r="D466" s="6">
        <v>464</v>
      </c>
      <c r="E466" s="7" t="s">
        <v>902</v>
      </c>
      <c r="F466" s="10">
        <v>18218</v>
      </c>
      <c r="G466" s="10">
        <v>21243</v>
      </c>
      <c r="H466" s="10">
        <v>5807</v>
      </c>
      <c r="I466" s="10">
        <v>0</v>
      </c>
      <c r="J466" s="10">
        <v>0</v>
      </c>
      <c r="K466" s="10">
        <v>59126</v>
      </c>
      <c r="L466" s="11">
        <v>15945</v>
      </c>
      <c r="M466" s="11">
        <v>19532</v>
      </c>
      <c r="N466" s="11">
        <v>4738</v>
      </c>
      <c r="O466" s="12">
        <v>0</v>
      </c>
      <c r="P466" s="12">
        <v>1275</v>
      </c>
      <c r="Q466" s="11">
        <v>65837</v>
      </c>
      <c r="R466">
        <f t="shared" si="49"/>
        <v>1</v>
      </c>
      <c r="S466">
        <f t="shared" si="50"/>
        <v>1</v>
      </c>
      <c r="T466">
        <f t="shared" si="51"/>
        <v>41490</v>
      </c>
      <c r="U466" s="10">
        <f t="shared" si="52"/>
        <v>45268</v>
      </c>
      <c r="V466">
        <f t="shared" si="53"/>
        <v>0.470764039527597</v>
      </c>
      <c r="W466" t="str">
        <f t="shared" si="54"/>
        <v>The Wrekin</v>
      </c>
      <c r="X466">
        <f t="shared" si="55"/>
        <v>21958</v>
      </c>
      <c r="Z466">
        <v>0</v>
      </c>
      <c r="AA466" s="6">
        <v>464</v>
      </c>
      <c r="AB466" s="7" t="s">
        <v>902</v>
      </c>
      <c r="AC466" s="92">
        <v>38</v>
      </c>
      <c r="AD466" s="92" t="s">
        <v>2808</v>
      </c>
      <c r="AE466" s="93">
        <v>2</v>
      </c>
      <c r="AF466" s="93">
        <v>2</v>
      </c>
      <c r="AG466" s="94" t="s">
        <v>2821</v>
      </c>
      <c r="AH466" s="95">
        <v>1953</v>
      </c>
      <c r="AI466" s="95" t="s">
        <v>2822</v>
      </c>
      <c r="AJ466" s="95" t="s">
        <v>346</v>
      </c>
      <c r="AK466" s="95" t="s">
        <v>2891</v>
      </c>
      <c r="AL466" s="95"/>
      <c r="AM466" s="95" t="s">
        <v>2823</v>
      </c>
      <c r="AN466" s="95">
        <v>1997</v>
      </c>
    </row>
    <row r="467" spans="1:40" ht="12.75">
      <c r="A467" s="6">
        <v>465</v>
      </c>
      <c r="B467" s="7" t="s">
        <v>903</v>
      </c>
      <c r="C467">
        <v>71</v>
      </c>
      <c r="D467" s="6">
        <v>465</v>
      </c>
      <c r="E467" s="7" t="s">
        <v>903</v>
      </c>
      <c r="F467" s="10">
        <v>16850</v>
      </c>
      <c r="G467" s="10">
        <v>8828</v>
      </c>
      <c r="H467" s="10">
        <v>26169</v>
      </c>
      <c r="I467" s="10">
        <v>0</v>
      </c>
      <c r="J467" s="10">
        <v>2142</v>
      </c>
      <c r="K467" s="10">
        <v>70815</v>
      </c>
      <c r="L467" s="11">
        <v>13478</v>
      </c>
      <c r="M467" s="11">
        <v>7269</v>
      </c>
      <c r="N467" s="11">
        <v>23372</v>
      </c>
      <c r="O467" s="12">
        <v>0</v>
      </c>
      <c r="P467" s="12">
        <v>2177</v>
      </c>
      <c r="Q467" s="11">
        <v>71372</v>
      </c>
      <c r="R467">
        <f t="shared" si="49"/>
        <v>0</v>
      </c>
      <c r="S467">
        <f t="shared" si="50"/>
        <v>0</v>
      </c>
      <c r="T467">
        <f t="shared" si="51"/>
        <v>46296</v>
      </c>
      <c r="U467" s="10">
        <f t="shared" si="52"/>
        <v>53989</v>
      </c>
      <c r="V467">
        <f t="shared" si="53"/>
        <v>0.1570114048729912</v>
      </c>
      <c r="W467" t="str">
        <f t="shared" si="54"/>
        <v>Bath</v>
      </c>
      <c r="X467">
        <f t="shared" si="55"/>
        <v>22924</v>
      </c>
      <c r="Z467">
        <v>0</v>
      </c>
      <c r="AA467" s="6">
        <v>465</v>
      </c>
      <c r="AB467" s="7" t="s">
        <v>903</v>
      </c>
      <c r="AC467" s="92">
        <v>39</v>
      </c>
      <c r="AD467" s="92" t="s">
        <v>2824</v>
      </c>
      <c r="AE467" s="93">
        <v>3</v>
      </c>
      <c r="AF467" s="93">
        <v>3</v>
      </c>
      <c r="AG467" s="94" t="s">
        <v>2825</v>
      </c>
      <c r="AH467" s="95">
        <v>1947</v>
      </c>
      <c r="AI467" s="95" t="s">
        <v>2826</v>
      </c>
      <c r="AJ467" s="95" t="s">
        <v>346</v>
      </c>
      <c r="AK467" s="95" t="s">
        <v>1845</v>
      </c>
      <c r="AL467" s="95" t="s">
        <v>2827</v>
      </c>
      <c r="AM467" s="95" t="s">
        <v>2060</v>
      </c>
      <c r="AN467" s="95">
        <v>1992</v>
      </c>
    </row>
    <row r="468" spans="1:40" ht="12.75">
      <c r="A468" s="6">
        <v>466</v>
      </c>
      <c r="B468" s="7" t="s">
        <v>904</v>
      </c>
      <c r="C468">
        <v>64</v>
      </c>
      <c r="D468" s="6">
        <v>466</v>
      </c>
      <c r="E468" s="7" t="s">
        <v>904</v>
      </c>
      <c r="F468" s="10">
        <v>20174</v>
      </c>
      <c r="G468" s="10">
        <v>13519</v>
      </c>
      <c r="H468" s="10">
        <v>18378</v>
      </c>
      <c r="I468" s="10">
        <v>0</v>
      </c>
      <c r="J468" s="10">
        <v>2551</v>
      </c>
      <c r="K468" s="10">
        <v>73038</v>
      </c>
      <c r="L468" s="11">
        <v>19354</v>
      </c>
      <c r="M468" s="11">
        <v>12803</v>
      </c>
      <c r="N468" s="11">
        <v>14367</v>
      </c>
      <c r="O468" s="12">
        <v>0</v>
      </c>
      <c r="P468" s="12">
        <v>1323</v>
      </c>
      <c r="Q468" s="11">
        <v>74079</v>
      </c>
      <c r="R468">
        <f t="shared" si="49"/>
        <v>0</v>
      </c>
      <c r="S468">
        <f t="shared" si="50"/>
        <v>0</v>
      </c>
      <c r="T468">
        <f t="shared" si="51"/>
        <v>47847</v>
      </c>
      <c r="U468" s="10">
        <f t="shared" si="52"/>
        <v>54622</v>
      </c>
      <c r="V468">
        <f t="shared" si="53"/>
        <v>0.2675820845612055</v>
      </c>
      <c r="W468" t="str">
        <f t="shared" si="54"/>
        <v>Bridgwater</v>
      </c>
      <c r="X468">
        <f t="shared" si="55"/>
        <v>28493</v>
      </c>
      <c r="Z468">
        <v>0</v>
      </c>
      <c r="AA468" s="6">
        <v>466</v>
      </c>
      <c r="AB468" s="7" t="s">
        <v>904</v>
      </c>
      <c r="AC468" s="92">
        <v>39</v>
      </c>
      <c r="AD468" s="92" t="s">
        <v>2824</v>
      </c>
      <c r="AE468" s="93">
        <v>1</v>
      </c>
      <c r="AF468" s="93">
        <v>1</v>
      </c>
      <c r="AG468" s="94" t="s">
        <v>2828</v>
      </c>
      <c r="AH468" s="95"/>
      <c r="AI468" s="95" t="s">
        <v>2829</v>
      </c>
      <c r="AJ468" s="95" t="s">
        <v>346</v>
      </c>
      <c r="AK468" s="95" t="s">
        <v>386</v>
      </c>
      <c r="AL468" s="95" t="s">
        <v>387</v>
      </c>
      <c r="AM468" s="95" t="s">
        <v>2830</v>
      </c>
      <c r="AN468" s="95">
        <v>2001</v>
      </c>
    </row>
    <row r="469" spans="1:40" ht="12.75">
      <c r="A469" s="6">
        <v>467</v>
      </c>
      <c r="B469" s="7" t="s">
        <v>905</v>
      </c>
      <c r="C469">
        <v>64</v>
      </c>
      <c r="D469" s="6">
        <v>467</v>
      </c>
      <c r="E469" s="7" t="s">
        <v>905</v>
      </c>
      <c r="F469" s="10">
        <v>22554</v>
      </c>
      <c r="G469" s="10">
        <v>9385</v>
      </c>
      <c r="H469" s="10">
        <v>22684</v>
      </c>
      <c r="I469" s="10">
        <v>0</v>
      </c>
      <c r="J469" s="10">
        <v>2780</v>
      </c>
      <c r="K469" s="10">
        <v>73988</v>
      </c>
      <c r="L469" s="11">
        <v>22315</v>
      </c>
      <c r="M469" s="11">
        <v>6113</v>
      </c>
      <c r="N469" s="11">
        <v>22983</v>
      </c>
      <c r="O469" s="12">
        <v>0</v>
      </c>
      <c r="P469" s="12">
        <v>1273</v>
      </c>
      <c r="Q469" s="11">
        <v>74991</v>
      </c>
      <c r="R469">
        <f t="shared" si="49"/>
        <v>0</v>
      </c>
      <c r="S469">
        <f t="shared" si="50"/>
        <v>0</v>
      </c>
      <c r="T469">
        <f t="shared" si="51"/>
        <v>52684</v>
      </c>
      <c r="U469" s="10">
        <f t="shared" si="52"/>
        <v>57403</v>
      </c>
      <c r="V469">
        <f t="shared" si="53"/>
        <v>0.11603143269303773</v>
      </c>
      <c r="W469" t="str">
        <f t="shared" si="54"/>
        <v>Somerton and Frome</v>
      </c>
      <c r="X469">
        <f t="shared" si="55"/>
        <v>29701</v>
      </c>
      <c r="Z469">
        <v>0</v>
      </c>
      <c r="AA469" s="6">
        <v>467</v>
      </c>
      <c r="AB469" s="7" t="s">
        <v>905</v>
      </c>
      <c r="AC469" s="92">
        <v>39</v>
      </c>
      <c r="AD469" s="92" t="s">
        <v>2824</v>
      </c>
      <c r="AE469" s="93">
        <v>3</v>
      </c>
      <c r="AF469" s="93">
        <v>3</v>
      </c>
      <c r="AG469" s="94" t="s">
        <v>2831</v>
      </c>
      <c r="AH469" s="95">
        <v>1954</v>
      </c>
      <c r="AI469" s="95" t="s">
        <v>2832</v>
      </c>
      <c r="AJ469" s="95" t="s">
        <v>346</v>
      </c>
      <c r="AK469" s="95" t="s">
        <v>2833</v>
      </c>
      <c r="AL469" s="95"/>
      <c r="AM469" s="95" t="s">
        <v>2834</v>
      </c>
      <c r="AN469" s="95">
        <v>1997</v>
      </c>
    </row>
    <row r="470" spans="1:40" ht="12.75">
      <c r="A470" s="6">
        <v>468</v>
      </c>
      <c r="B470" s="7" t="s">
        <v>906</v>
      </c>
      <c r="C470">
        <v>64</v>
      </c>
      <c r="D470" s="6">
        <v>468</v>
      </c>
      <c r="E470" s="7" t="s">
        <v>906</v>
      </c>
      <c r="F470" s="10">
        <v>23621</v>
      </c>
      <c r="G470" s="10">
        <v>8248</v>
      </c>
      <c r="H470" s="10">
        <v>26064</v>
      </c>
      <c r="I470" s="10">
        <v>0</v>
      </c>
      <c r="J470" s="10">
        <v>3078</v>
      </c>
      <c r="K470" s="10">
        <v>79783</v>
      </c>
      <c r="L470" s="11">
        <v>23024</v>
      </c>
      <c r="M470" s="11">
        <v>8254</v>
      </c>
      <c r="N470" s="11">
        <v>22798</v>
      </c>
      <c r="O470" s="12">
        <v>0</v>
      </c>
      <c r="P470" s="12">
        <v>1140</v>
      </c>
      <c r="Q470" s="11">
        <v>81651</v>
      </c>
      <c r="R470">
        <f t="shared" si="49"/>
        <v>0</v>
      </c>
      <c r="S470">
        <f t="shared" si="50"/>
        <v>0</v>
      </c>
      <c r="T470">
        <f t="shared" si="51"/>
        <v>55216</v>
      </c>
      <c r="U470" s="10">
        <f t="shared" si="52"/>
        <v>61011</v>
      </c>
      <c r="V470">
        <f t="shared" si="53"/>
        <v>0.14948565633149813</v>
      </c>
      <c r="W470" t="str">
        <f t="shared" si="54"/>
        <v>Taunton</v>
      </c>
      <c r="X470">
        <f t="shared" si="55"/>
        <v>32192</v>
      </c>
      <c r="Z470">
        <v>0</v>
      </c>
      <c r="AA470" s="6">
        <v>468</v>
      </c>
      <c r="AB470" s="7" t="s">
        <v>906</v>
      </c>
      <c r="AC470" s="92">
        <v>39</v>
      </c>
      <c r="AD470" s="92" t="s">
        <v>2824</v>
      </c>
      <c r="AE470" s="93">
        <v>1</v>
      </c>
      <c r="AF470" s="93">
        <v>3</v>
      </c>
      <c r="AG470" s="94" t="s">
        <v>2835</v>
      </c>
      <c r="AH470" s="95" t="s">
        <v>2901</v>
      </c>
      <c r="AI470" s="95" t="s">
        <v>2902</v>
      </c>
      <c r="AJ470" s="95" t="s">
        <v>387</v>
      </c>
      <c r="AK470" s="95" t="s">
        <v>52</v>
      </c>
      <c r="AL470" s="95" t="s">
        <v>2903</v>
      </c>
      <c r="AM470" s="95" t="s">
        <v>2904</v>
      </c>
      <c r="AN470" s="95">
        <v>1999</v>
      </c>
    </row>
    <row r="471" spans="1:40" ht="12.75">
      <c r="A471" s="6">
        <v>469</v>
      </c>
      <c r="B471" s="7" t="s">
        <v>907</v>
      </c>
      <c r="C471">
        <v>64</v>
      </c>
      <c r="D471" s="6">
        <v>469</v>
      </c>
      <c r="E471" s="7" t="s">
        <v>907</v>
      </c>
      <c r="F471" s="10">
        <v>22208</v>
      </c>
      <c r="G471" s="10">
        <v>10204</v>
      </c>
      <c r="H471" s="10">
        <v>21680</v>
      </c>
      <c r="I471" s="10">
        <v>0</v>
      </c>
      <c r="J471" s="10">
        <v>2288</v>
      </c>
      <c r="K471" s="10">
        <v>72178</v>
      </c>
      <c r="L471" s="11">
        <v>22462</v>
      </c>
      <c r="M471" s="11">
        <v>7915</v>
      </c>
      <c r="N471" s="11">
        <v>19666</v>
      </c>
      <c r="O471" s="12">
        <v>0</v>
      </c>
      <c r="P471" s="12">
        <v>1271</v>
      </c>
      <c r="Q471" s="11">
        <v>74189</v>
      </c>
      <c r="R471">
        <f t="shared" si="49"/>
        <v>0</v>
      </c>
      <c r="S471">
        <f t="shared" si="50"/>
        <v>0</v>
      </c>
      <c r="T471">
        <f t="shared" si="51"/>
        <v>51314</v>
      </c>
      <c r="U471" s="10">
        <f t="shared" si="52"/>
        <v>56380</v>
      </c>
      <c r="V471">
        <f t="shared" si="53"/>
        <v>0.15424640449000274</v>
      </c>
      <c r="W471" t="str">
        <f t="shared" si="54"/>
        <v>Wells</v>
      </c>
      <c r="X471">
        <f t="shared" si="55"/>
        <v>28852</v>
      </c>
      <c r="Z471">
        <v>0</v>
      </c>
      <c r="AA471" s="6">
        <v>469</v>
      </c>
      <c r="AB471" s="7" t="s">
        <v>907</v>
      </c>
      <c r="AC471" s="92">
        <v>39</v>
      </c>
      <c r="AD471" s="92" t="s">
        <v>2824</v>
      </c>
      <c r="AE471" s="93">
        <v>1</v>
      </c>
      <c r="AF471" s="93">
        <v>1</v>
      </c>
      <c r="AG471" s="94" t="s">
        <v>2905</v>
      </c>
      <c r="AH471" s="95">
        <v>1949</v>
      </c>
      <c r="AI471" s="95" t="s">
        <v>1598</v>
      </c>
      <c r="AJ471" s="95" t="s">
        <v>421</v>
      </c>
      <c r="AK471" s="95" t="s">
        <v>2076</v>
      </c>
      <c r="AL471" s="95"/>
      <c r="AM471" s="95" t="s">
        <v>2906</v>
      </c>
      <c r="AN471" s="95">
        <v>1983</v>
      </c>
    </row>
    <row r="472" spans="1:40" ht="12.75">
      <c r="A472" s="6">
        <v>470</v>
      </c>
      <c r="B472" s="7" t="s">
        <v>908</v>
      </c>
      <c r="C472">
        <v>64</v>
      </c>
      <c r="D472" s="6">
        <v>470</v>
      </c>
      <c r="E472" s="7" t="s">
        <v>908</v>
      </c>
      <c r="F472" s="10">
        <v>20133</v>
      </c>
      <c r="G472" s="10">
        <v>9557</v>
      </c>
      <c r="H472" s="10">
        <v>21407</v>
      </c>
      <c r="I472" s="10">
        <v>0</v>
      </c>
      <c r="J472" s="10">
        <v>2280</v>
      </c>
      <c r="K472" s="10">
        <v>72445</v>
      </c>
      <c r="L472" s="11">
        <v>18086</v>
      </c>
      <c r="M472" s="11">
        <v>9235</v>
      </c>
      <c r="N472" s="11">
        <v>18424</v>
      </c>
      <c r="O472" s="12">
        <v>0</v>
      </c>
      <c r="P472" s="12">
        <v>935</v>
      </c>
      <c r="Q472" s="11">
        <v>74343</v>
      </c>
      <c r="R472">
        <f t="shared" si="49"/>
        <v>0</v>
      </c>
      <c r="S472">
        <f t="shared" si="50"/>
        <v>0</v>
      </c>
      <c r="T472">
        <f t="shared" si="51"/>
        <v>46680</v>
      </c>
      <c r="U472" s="10">
        <f t="shared" si="52"/>
        <v>53377</v>
      </c>
      <c r="V472">
        <f t="shared" si="53"/>
        <v>0.1978363324764353</v>
      </c>
      <c r="W472" t="str">
        <f t="shared" si="54"/>
        <v>Weston-Super-Mare</v>
      </c>
      <c r="X472">
        <f t="shared" si="55"/>
        <v>28256</v>
      </c>
      <c r="Z472">
        <v>0</v>
      </c>
      <c r="AA472" s="6">
        <v>470</v>
      </c>
      <c r="AB472" s="7" t="s">
        <v>908</v>
      </c>
      <c r="AC472" s="92">
        <v>39</v>
      </c>
      <c r="AD472" s="92" t="s">
        <v>2824</v>
      </c>
      <c r="AE472" s="93">
        <v>3</v>
      </c>
      <c r="AF472" s="93">
        <v>3</v>
      </c>
      <c r="AG472" s="94" t="s">
        <v>2907</v>
      </c>
      <c r="AH472" s="95">
        <v>1938</v>
      </c>
      <c r="AI472" s="95" t="s">
        <v>2908</v>
      </c>
      <c r="AJ472" s="95" t="s">
        <v>421</v>
      </c>
      <c r="AK472" s="95" t="s">
        <v>1581</v>
      </c>
      <c r="AL472" s="95"/>
      <c r="AM472" s="95" t="s">
        <v>2909</v>
      </c>
      <c r="AN472" s="95">
        <v>1997</v>
      </c>
    </row>
    <row r="473" spans="1:40" ht="12.75">
      <c r="A473" s="6">
        <v>471</v>
      </c>
      <c r="B473" s="7" t="s">
        <v>909</v>
      </c>
      <c r="C473">
        <v>29</v>
      </c>
      <c r="D473" s="6">
        <v>471</v>
      </c>
      <c r="E473" s="7" t="s">
        <v>909</v>
      </c>
      <c r="F473" s="10">
        <v>24425</v>
      </c>
      <c r="G473" s="10">
        <v>11377</v>
      </c>
      <c r="H473" s="10">
        <v>16691</v>
      </c>
      <c r="I473" s="10">
        <v>0</v>
      </c>
      <c r="J473" s="10">
        <v>2434</v>
      </c>
      <c r="K473" s="10">
        <v>69964</v>
      </c>
      <c r="L473" s="11">
        <v>21297</v>
      </c>
      <c r="M473" s="11">
        <v>12499</v>
      </c>
      <c r="N473" s="11">
        <v>11816</v>
      </c>
      <c r="O473" s="12">
        <v>0</v>
      </c>
      <c r="P473" s="12">
        <v>3146</v>
      </c>
      <c r="Q473" s="11">
        <v>71023</v>
      </c>
      <c r="R473">
        <f t="shared" si="49"/>
        <v>0</v>
      </c>
      <c r="S473">
        <f t="shared" si="50"/>
        <v>0</v>
      </c>
      <c r="T473">
        <f t="shared" si="51"/>
        <v>48758</v>
      </c>
      <c r="U473" s="10">
        <f t="shared" si="52"/>
        <v>54927</v>
      </c>
      <c r="V473">
        <f t="shared" si="53"/>
        <v>0.25634767627876454</v>
      </c>
      <c r="W473" t="str">
        <f t="shared" si="54"/>
        <v>Woodspring</v>
      </c>
      <c r="X473">
        <f t="shared" si="55"/>
        <v>27461</v>
      </c>
      <c r="Z473">
        <v>1</v>
      </c>
      <c r="AA473" s="6">
        <v>471</v>
      </c>
      <c r="AB473" s="7" t="s">
        <v>909</v>
      </c>
      <c r="AC473" s="92">
        <v>39</v>
      </c>
      <c r="AD473" s="92" t="s">
        <v>2824</v>
      </c>
      <c r="AE473" s="93">
        <v>1</v>
      </c>
      <c r="AF473" s="93">
        <v>1</v>
      </c>
      <c r="AG473" s="94" t="s">
        <v>2910</v>
      </c>
      <c r="AH473" s="95">
        <v>1961</v>
      </c>
      <c r="AI473" s="95" t="s">
        <v>2911</v>
      </c>
      <c r="AJ473" s="95" t="s">
        <v>362</v>
      </c>
      <c r="AK473" s="95" t="s">
        <v>1770</v>
      </c>
      <c r="AL473" s="95"/>
      <c r="AM473" s="95" t="s">
        <v>2912</v>
      </c>
      <c r="AN473" s="95">
        <v>1992</v>
      </c>
    </row>
    <row r="474" spans="1:40" ht="12.75">
      <c r="A474" s="6">
        <v>472</v>
      </c>
      <c r="B474" s="7" t="s">
        <v>910</v>
      </c>
      <c r="C474">
        <v>64</v>
      </c>
      <c r="D474" s="6">
        <v>472</v>
      </c>
      <c r="E474" s="7" t="s">
        <v>910</v>
      </c>
      <c r="F474" s="10">
        <v>14946</v>
      </c>
      <c r="G474" s="10">
        <v>8053</v>
      </c>
      <c r="H474" s="10">
        <v>26349</v>
      </c>
      <c r="I474" s="10">
        <v>0</v>
      </c>
      <c r="J474" s="10">
        <v>4705</v>
      </c>
      <c r="K474" s="10">
        <v>74165</v>
      </c>
      <c r="L474" s="11">
        <v>17338</v>
      </c>
      <c r="M474" s="11">
        <v>7077</v>
      </c>
      <c r="N474" s="11">
        <v>21266</v>
      </c>
      <c r="O474" s="12">
        <v>0</v>
      </c>
      <c r="P474" s="12">
        <v>2451</v>
      </c>
      <c r="Q474" s="11">
        <v>75977</v>
      </c>
      <c r="R474">
        <f t="shared" si="49"/>
        <v>0</v>
      </c>
      <c r="S474">
        <f t="shared" si="50"/>
        <v>0</v>
      </c>
      <c r="T474">
        <f t="shared" si="51"/>
        <v>48132</v>
      </c>
      <c r="U474" s="10">
        <f t="shared" si="52"/>
        <v>54053</v>
      </c>
      <c r="V474">
        <f t="shared" si="53"/>
        <v>0.14703315881326354</v>
      </c>
      <c r="W474" t="str">
        <f t="shared" si="54"/>
        <v>Yeovil</v>
      </c>
      <c r="X474">
        <f t="shared" si="55"/>
        <v>26866</v>
      </c>
      <c r="Z474">
        <v>0</v>
      </c>
      <c r="AA474" s="6">
        <v>472</v>
      </c>
      <c r="AB474" s="7" t="s">
        <v>910</v>
      </c>
      <c r="AC474" s="92">
        <v>39</v>
      </c>
      <c r="AD474" s="92" t="s">
        <v>2824</v>
      </c>
      <c r="AE474" s="93">
        <v>3</v>
      </c>
      <c r="AF474" s="93">
        <v>3</v>
      </c>
      <c r="AG474" s="94" t="s">
        <v>2913</v>
      </c>
      <c r="AH474" s="95"/>
      <c r="AI474" s="95" t="s">
        <v>2914</v>
      </c>
      <c r="AJ474" s="95" t="s">
        <v>346</v>
      </c>
      <c r="AK474" s="95" t="s">
        <v>2366</v>
      </c>
      <c r="AL474" s="95"/>
      <c r="AM474" s="95" t="s">
        <v>2915</v>
      </c>
      <c r="AN474" s="95">
        <v>2001</v>
      </c>
    </row>
    <row r="475" spans="1:40" ht="12.75">
      <c r="A475" s="6">
        <v>473</v>
      </c>
      <c r="B475" s="7" t="s">
        <v>911</v>
      </c>
      <c r="C475">
        <v>65</v>
      </c>
      <c r="D475" s="6">
        <v>473</v>
      </c>
      <c r="E475" s="7" t="s">
        <v>911</v>
      </c>
      <c r="F475" s="10">
        <v>21480</v>
      </c>
      <c r="G475" s="10">
        <v>27810</v>
      </c>
      <c r="H475" s="10">
        <v>4617</v>
      </c>
      <c r="I475" s="10">
        <v>0</v>
      </c>
      <c r="J475" s="10">
        <v>604</v>
      </c>
      <c r="K475" s="10">
        <v>72601</v>
      </c>
      <c r="L475" s="11">
        <v>17934</v>
      </c>
      <c r="M475" s="11">
        <v>22783</v>
      </c>
      <c r="N475" s="11">
        <v>4468</v>
      </c>
      <c r="O475" s="12">
        <v>0</v>
      </c>
      <c r="P475" s="12">
        <v>1272</v>
      </c>
      <c r="Q475" s="11">
        <v>75194</v>
      </c>
      <c r="R475">
        <f t="shared" si="49"/>
        <v>1</v>
      </c>
      <c r="S475">
        <f t="shared" si="50"/>
        <v>1</v>
      </c>
      <c r="T475">
        <f t="shared" si="51"/>
        <v>46457</v>
      </c>
      <c r="U475" s="10">
        <f t="shared" si="52"/>
        <v>54511</v>
      </c>
      <c r="V475">
        <f t="shared" si="53"/>
        <v>0.49041048711711904</v>
      </c>
      <c r="W475" t="str">
        <f t="shared" si="54"/>
        <v>Burton</v>
      </c>
      <c r="X475">
        <f t="shared" si="55"/>
        <v>23674</v>
      </c>
      <c r="Z475">
        <v>0</v>
      </c>
      <c r="AA475" s="6">
        <v>473</v>
      </c>
      <c r="AB475" s="7" t="s">
        <v>911</v>
      </c>
      <c r="AC475" s="92">
        <v>40</v>
      </c>
      <c r="AD475" s="92" t="s">
        <v>2916</v>
      </c>
      <c r="AE475" s="93">
        <v>2</v>
      </c>
      <c r="AF475" s="93">
        <v>2</v>
      </c>
      <c r="AG475" s="94" t="s">
        <v>2917</v>
      </c>
      <c r="AH475" s="95">
        <v>1949</v>
      </c>
      <c r="AI475" s="95" t="s">
        <v>2918</v>
      </c>
      <c r="AJ475" s="95" t="s">
        <v>346</v>
      </c>
      <c r="AK475" s="95" t="s">
        <v>386</v>
      </c>
      <c r="AL475" s="95" t="s">
        <v>387</v>
      </c>
      <c r="AM475" s="95" t="s">
        <v>2919</v>
      </c>
      <c r="AN475" s="95">
        <v>1997</v>
      </c>
    </row>
    <row r="476" spans="1:40" ht="12.75">
      <c r="A476" s="6">
        <v>474</v>
      </c>
      <c r="B476" s="7" t="s">
        <v>912</v>
      </c>
      <c r="C476">
        <v>65</v>
      </c>
      <c r="D476" s="6">
        <v>474</v>
      </c>
      <c r="E476" s="7" t="s">
        <v>912</v>
      </c>
      <c r="F476" s="10">
        <v>14227</v>
      </c>
      <c r="G476" s="10">
        <v>28705</v>
      </c>
      <c r="H476" s="10">
        <v>4537</v>
      </c>
      <c r="I476" s="10">
        <v>0</v>
      </c>
      <c r="J476" s="10">
        <v>4897</v>
      </c>
      <c r="K476" s="10">
        <v>72362</v>
      </c>
      <c r="L476" s="11">
        <v>12345</v>
      </c>
      <c r="M476" s="11">
        <v>23049</v>
      </c>
      <c r="N476" s="11">
        <v>5670</v>
      </c>
      <c r="O476" s="12">
        <v>0</v>
      </c>
      <c r="P476" s="12">
        <v>0</v>
      </c>
      <c r="Q476" s="11">
        <v>73423</v>
      </c>
      <c r="R476">
        <f t="shared" si="49"/>
        <v>1</v>
      </c>
      <c r="S476">
        <f t="shared" si="50"/>
        <v>1</v>
      </c>
      <c r="T476">
        <f t="shared" si="51"/>
        <v>41064</v>
      </c>
      <c r="U476" s="10">
        <f t="shared" si="52"/>
        <v>52366</v>
      </c>
      <c r="V476">
        <f t="shared" si="53"/>
        <v>0.5612945645821157</v>
      </c>
      <c r="W476" t="str">
        <f t="shared" si="54"/>
        <v>Cannock Chase</v>
      </c>
      <c r="X476">
        <f t="shared" si="55"/>
        <v>18015</v>
      </c>
      <c r="Z476">
        <v>0</v>
      </c>
      <c r="AA476" s="6">
        <v>474</v>
      </c>
      <c r="AB476" s="7" t="s">
        <v>912</v>
      </c>
      <c r="AC476" s="92">
        <v>40</v>
      </c>
      <c r="AD476" s="92" t="s">
        <v>2916</v>
      </c>
      <c r="AE476" s="93">
        <v>2</v>
      </c>
      <c r="AF476" s="93">
        <v>2</v>
      </c>
      <c r="AG476" s="94" t="s">
        <v>2920</v>
      </c>
      <c r="AH476" s="95">
        <v>1948</v>
      </c>
      <c r="AI476" s="95" t="s">
        <v>2693</v>
      </c>
      <c r="AJ476" s="95" t="s">
        <v>346</v>
      </c>
      <c r="AK476" s="95" t="s">
        <v>2921</v>
      </c>
      <c r="AL476" s="95" t="s">
        <v>348</v>
      </c>
      <c r="AM476" s="95" t="s">
        <v>2922</v>
      </c>
      <c r="AN476" s="95">
        <v>1992</v>
      </c>
    </row>
    <row r="477" spans="1:40" ht="12.75">
      <c r="A477" s="6">
        <v>475</v>
      </c>
      <c r="B477" s="7" t="s">
        <v>913</v>
      </c>
      <c r="C477">
        <v>65</v>
      </c>
      <c r="D477" s="6">
        <v>475</v>
      </c>
      <c r="E477" s="7" t="s">
        <v>913</v>
      </c>
      <c r="F477" s="10">
        <v>20853</v>
      </c>
      <c r="G477" s="10">
        <v>20615</v>
      </c>
      <c r="H477" s="10">
        <v>5473</v>
      </c>
      <c r="I477" s="10">
        <v>0</v>
      </c>
      <c r="J477" s="10">
        <v>1652</v>
      </c>
      <c r="K477" s="10">
        <v>62720</v>
      </c>
      <c r="L477" s="11">
        <v>20480</v>
      </c>
      <c r="M477" s="11">
        <v>16054</v>
      </c>
      <c r="N477" s="11">
        <v>4462</v>
      </c>
      <c r="O477" s="12">
        <v>0</v>
      </c>
      <c r="P477" s="12">
        <v>689</v>
      </c>
      <c r="Q477" s="11">
        <v>63794</v>
      </c>
      <c r="R477">
        <f t="shared" si="49"/>
        <v>0</v>
      </c>
      <c r="S477">
        <f t="shared" si="50"/>
        <v>0</v>
      </c>
      <c r="T477">
        <f t="shared" si="51"/>
        <v>41685</v>
      </c>
      <c r="U477" s="10">
        <f t="shared" si="52"/>
        <v>48593</v>
      </c>
      <c r="V477">
        <f t="shared" si="53"/>
        <v>0.385126544320499</v>
      </c>
      <c r="W477" t="str">
        <f t="shared" si="54"/>
        <v>Lichfield</v>
      </c>
      <c r="X477">
        <f t="shared" si="55"/>
        <v>21205</v>
      </c>
      <c r="Z477">
        <v>0</v>
      </c>
      <c r="AA477" s="6">
        <v>475</v>
      </c>
      <c r="AB477" s="7" t="s">
        <v>913</v>
      </c>
      <c r="AC477" s="92">
        <v>40</v>
      </c>
      <c r="AD477" s="92" t="s">
        <v>2916</v>
      </c>
      <c r="AE477" s="93">
        <v>1</v>
      </c>
      <c r="AF477" s="93">
        <v>1</v>
      </c>
      <c r="AG477" s="94" t="s">
        <v>2923</v>
      </c>
      <c r="AH477" s="95">
        <v>1950</v>
      </c>
      <c r="AI477" s="95" t="s">
        <v>2924</v>
      </c>
      <c r="AJ477" s="95" t="s">
        <v>346</v>
      </c>
      <c r="AK477" s="95" t="s">
        <v>2925</v>
      </c>
      <c r="AL477" s="95" t="s">
        <v>2926</v>
      </c>
      <c r="AM477" s="95" t="s">
        <v>1126</v>
      </c>
      <c r="AN477" s="95">
        <v>1997</v>
      </c>
    </row>
    <row r="478" spans="1:40" ht="12.75">
      <c r="A478" s="6">
        <v>476</v>
      </c>
      <c r="B478" s="7" t="s">
        <v>914</v>
      </c>
      <c r="C478">
        <v>66</v>
      </c>
      <c r="D478" s="6">
        <v>476</v>
      </c>
      <c r="E478" s="7" t="s">
        <v>914</v>
      </c>
      <c r="F478" s="10">
        <v>10537</v>
      </c>
      <c r="G478" s="10">
        <v>27743</v>
      </c>
      <c r="H478" s="10">
        <v>6858</v>
      </c>
      <c r="I478" s="10">
        <v>0</v>
      </c>
      <c r="J478" s="10">
        <v>3991</v>
      </c>
      <c r="K478" s="10">
        <v>66686</v>
      </c>
      <c r="L478" s="11">
        <v>10664</v>
      </c>
      <c r="M478" s="11">
        <v>20650</v>
      </c>
      <c r="N478" s="11">
        <v>5993</v>
      </c>
      <c r="O478" s="12">
        <v>0</v>
      </c>
      <c r="P478" s="12">
        <v>1367</v>
      </c>
      <c r="Q478" s="11">
        <v>65739</v>
      </c>
      <c r="R478">
        <f t="shared" si="49"/>
        <v>1</v>
      </c>
      <c r="S478">
        <f t="shared" si="50"/>
        <v>1</v>
      </c>
      <c r="T478">
        <f t="shared" si="51"/>
        <v>38674</v>
      </c>
      <c r="U478" s="10">
        <f t="shared" si="52"/>
        <v>49129</v>
      </c>
      <c r="V478">
        <f t="shared" si="53"/>
        <v>0.5339504576718208</v>
      </c>
      <c r="W478" t="str">
        <f t="shared" si="54"/>
        <v>Newcastle-under-Lyme</v>
      </c>
      <c r="X478">
        <f t="shared" si="55"/>
        <v>18024</v>
      </c>
      <c r="Z478">
        <v>0</v>
      </c>
      <c r="AA478" s="6">
        <v>476</v>
      </c>
      <c r="AB478" s="7" t="s">
        <v>914</v>
      </c>
      <c r="AC478" s="92">
        <v>40</v>
      </c>
      <c r="AD478" s="92" t="s">
        <v>2916</v>
      </c>
      <c r="AE478" s="93">
        <v>2</v>
      </c>
      <c r="AF478" s="93">
        <v>2</v>
      </c>
      <c r="AG478" s="94" t="s">
        <v>2927</v>
      </c>
      <c r="AH478" s="95"/>
      <c r="AI478" s="95" t="s">
        <v>2928</v>
      </c>
      <c r="AJ478" s="95" t="s">
        <v>346</v>
      </c>
      <c r="AK478" s="95" t="s">
        <v>2929</v>
      </c>
      <c r="AL478" s="95"/>
      <c r="AM478" s="95" t="s">
        <v>2097</v>
      </c>
      <c r="AN478" s="95">
        <v>2001</v>
      </c>
    </row>
    <row r="479" spans="1:40" ht="12.75">
      <c r="A479" s="6">
        <v>477</v>
      </c>
      <c r="B479" s="7" t="s">
        <v>915</v>
      </c>
      <c r="C479">
        <v>66</v>
      </c>
      <c r="D479" s="6">
        <v>477</v>
      </c>
      <c r="E479" s="7" t="s">
        <v>915</v>
      </c>
      <c r="F479" s="10">
        <v>25568</v>
      </c>
      <c r="G479" s="10">
        <v>17747</v>
      </c>
      <c r="H479" s="10">
        <v>5797</v>
      </c>
      <c r="I479" s="10">
        <v>0</v>
      </c>
      <c r="J479" s="10">
        <v>2002</v>
      </c>
      <c r="K479" s="10">
        <v>68896</v>
      </c>
      <c r="L479" s="11">
        <v>21295</v>
      </c>
      <c r="M479" s="11">
        <v>14414</v>
      </c>
      <c r="N479" s="11">
        <v>4891</v>
      </c>
      <c r="O479" s="12">
        <v>0</v>
      </c>
      <c r="P479" s="12">
        <v>1580</v>
      </c>
      <c r="Q479" s="11">
        <v>69925</v>
      </c>
      <c r="R479">
        <f t="shared" si="49"/>
        <v>0</v>
      </c>
      <c r="S479">
        <f t="shared" si="50"/>
        <v>0</v>
      </c>
      <c r="T479">
        <f t="shared" si="51"/>
        <v>42180</v>
      </c>
      <c r="U479" s="10">
        <f t="shared" si="52"/>
        <v>51114</v>
      </c>
      <c r="V479">
        <f t="shared" si="53"/>
        <v>0.34172593646277855</v>
      </c>
      <c r="W479" t="str">
        <f t="shared" si="54"/>
        <v>South Staffordshire </v>
      </c>
      <c r="X479">
        <f t="shared" si="55"/>
        <v>20885</v>
      </c>
      <c r="Z479">
        <v>0</v>
      </c>
      <c r="AA479" s="6">
        <v>477</v>
      </c>
      <c r="AB479" s="7" t="s">
        <v>915</v>
      </c>
      <c r="AC479" s="92">
        <v>40</v>
      </c>
      <c r="AD479" s="92" t="s">
        <v>2916</v>
      </c>
      <c r="AE479" s="93">
        <v>1</v>
      </c>
      <c r="AF479" s="93">
        <v>1</v>
      </c>
      <c r="AG479" s="94" t="s">
        <v>2930</v>
      </c>
      <c r="AH479" s="95">
        <v>1939</v>
      </c>
      <c r="AI479" s="95" t="s">
        <v>2931</v>
      </c>
      <c r="AJ479" s="95" t="s">
        <v>346</v>
      </c>
      <c r="AK479" s="95" t="s">
        <v>1064</v>
      </c>
      <c r="AL479" s="95"/>
      <c r="AM479" s="95" t="s">
        <v>2060</v>
      </c>
      <c r="AN479" s="95">
        <v>1983</v>
      </c>
    </row>
    <row r="480" spans="1:40" ht="12.75">
      <c r="A480" s="6">
        <v>478</v>
      </c>
      <c r="B480" s="7" t="s">
        <v>916</v>
      </c>
      <c r="C480">
        <v>66</v>
      </c>
      <c r="D480" s="6">
        <v>478</v>
      </c>
      <c r="E480" s="7" t="s">
        <v>916</v>
      </c>
      <c r="F480" s="10">
        <v>20292</v>
      </c>
      <c r="G480" s="10">
        <v>24606</v>
      </c>
      <c r="H480" s="10">
        <v>5480</v>
      </c>
      <c r="I480" s="10">
        <v>0</v>
      </c>
      <c r="J480" s="10">
        <v>1394</v>
      </c>
      <c r="K480" s="10">
        <v>67555</v>
      </c>
      <c r="L480" s="11">
        <v>16253</v>
      </c>
      <c r="M480" s="11">
        <v>21285</v>
      </c>
      <c r="N480" s="11">
        <v>4205</v>
      </c>
      <c r="O480" s="12">
        <v>0</v>
      </c>
      <c r="P480" s="12">
        <v>2623</v>
      </c>
      <c r="Q480" s="11">
        <v>67934</v>
      </c>
      <c r="R480">
        <f t="shared" si="49"/>
        <v>1</v>
      </c>
      <c r="S480">
        <f t="shared" si="50"/>
        <v>1</v>
      </c>
      <c r="T480">
        <f t="shared" si="51"/>
        <v>44366</v>
      </c>
      <c r="U480" s="10">
        <f t="shared" si="52"/>
        <v>51772</v>
      </c>
      <c r="V480">
        <f t="shared" si="53"/>
        <v>0.47975927512058786</v>
      </c>
      <c r="W480" t="str">
        <f t="shared" si="54"/>
        <v>Stafford</v>
      </c>
      <c r="X480">
        <f t="shared" si="55"/>
        <v>23081</v>
      </c>
      <c r="Z480">
        <v>1</v>
      </c>
      <c r="AA480" s="6">
        <v>478</v>
      </c>
      <c r="AB480" s="7" t="s">
        <v>916</v>
      </c>
      <c r="AC480" s="92">
        <v>40</v>
      </c>
      <c r="AD480" s="92" t="s">
        <v>2916</v>
      </c>
      <c r="AE480" s="93">
        <v>2</v>
      </c>
      <c r="AF480" s="93">
        <v>2</v>
      </c>
      <c r="AG480" s="94" t="s">
        <v>2932</v>
      </c>
      <c r="AH480" s="95">
        <v>1955</v>
      </c>
      <c r="AI480" s="95" t="s">
        <v>2933</v>
      </c>
      <c r="AJ480" s="95" t="s">
        <v>362</v>
      </c>
      <c r="AK480" s="95" t="s">
        <v>1722</v>
      </c>
      <c r="AL480" s="95"/>
      <c r="AM480" s="95" t="s">
        <v>396</v>
      </c>
      <c r="AN480" s="95">
        <v>1997</v>
      </c>
    </row>
    <row r="481" spans="1:40" ht="12.75">
      <c r="A481" s="6">
        <v>479</v>
      </c>
      <c r="B481" s="7" t="s">
        <v>917</v>
      </c>
      <c r="C481">
        <v>36</v>
      </c>
      <c r="D481" s="6">
        <v>479</v>
      </c>
      <c r="E481" s="7" t="s">
        <v>917</v>
      </c>
      <c r="F481" s="10">
        <v>16637</v>
      </c>
      <c r="G481" s="10">
        <v>26686</v>
      </c>
      <c r="H481" s="10">
        <v>6191</v>
      </c>
      <c r="I481" s="10">
        <v>0</v>
      </c>
      <c r="J481" s="10">
        <v>1603</v>
      </c>
      <c r="K481" s="10">
        <v>66095</v>
      </c>
      <c r="L481" s="11">
        <v>15066</v>
      </c>
      <c r="M481" s="11">
        <v>20904</v>
      </c>
      <c r="N481" s="11">
        <v>5928</v>
      </c>
      <c r="O481" s="12">
        <v>0</v>
      </c>
      <c r="P481" s="12">
        <v>760</v>
      </c>
      <c r="Q481" s="11">
        <v>66760</v>
      </c>
      <c r="R481">
        <f t="shared" si="49"/>
        <v>1</v>
      </c>
      <c r="S481">
        <f t="shared" si="50"/>
        <v>1</v>
      </c>
      <c r="T481">
        <f t="shared" si="51"/>
        <v>42658</v>
      </c>
      <c r="U481" s="10">
        <f t="shared" si="52"/>
        <v>51117</v>
      </c>
      <c r="V481">
        <f t="shared" si="53"/>
        <v>0.49003703877350085</v>
      </c>
      <c r="W481" t="str">
        <f t="shared" si="54"/>
        <v>Staffordshire Moorlands</v>
      </c>
      <c r="X481">
        <f t="shared" si="55"/>
        <v>21754</v>
      </c>
      <c r="Z481">
        <v>1</v>
      </c>
      <c r="AA481" s="6">
        <v>479</v>
      </c>
      <c r="AB481" s="7" t="s">
        <v>917</v>
      </c>
      <c r="AC481" s="92">
        <v>40</v>
      </c>
      <c r="AD481" s="92" t="s">
        <v>2916</v>
      </c>
      <c r="AE481" s="93">
        <v>2</v>
      </c>
      <c r="AF481" s="93">
        <v>2</v>
      </c>
      <c r="AG481" s="94" t="s">
        <v>2934</v>
      </c>
      <c r="AH481" s="95">
        <v>1950</v>
      </c>
      <c r="AI481" s="95" t="s">
        <v>2935</v>
      </c>
      <c r="AJ481" s="95" t="s">
        <v>362</v>
      </c>
      <c r="AK481" s="95" t="s">
        <v>347</v>
      </c>
      <c r="AL481" s="95"/>
      <c r="AM481" s="95" t="s">
        <v>91</v>
      </c>
      <c r="AN481" s="95">
        <v>1997</v>
      </c>
    </row>
    <row r="482" spans="1:40" ht="12.75">
      <c r="A482" s="6">
        <v>480</v>
      </c>
      <c r="B482" s="7" t="s">
        <v>918</v>
      </c>
      <c r="C482">
        <v>66</v>
      </c>
      <c r="D482" s="6">
        <v>480</v>
      </c>
      <c r="E482" s="7" t="s">
        <v>918</v>
      </c>
      <c r="F482" s="10">
        <v>6738</v>
      </c>
      <c r="G482" s="10">
        <v>26662</v>
      </c>
      <c r="H482" s="10">
        <v>4809</v>
      </c>
      <c r="I482" s="10">
        <v>0</v>
      </c>
      <c r="J482" s="10">
        <v>2036</v>
      </c>
      <c r="K482" s="10">
        <v>64113</v>
      </c>
      <c r="L482" s="11">
        <v>5325</v>
      </c>
      <c r="M482" s="11">
        <v>17170</v>
      </c>
      <c r="N482" s="11">
        <v>4148</v>
      </c>
      <c r="O482" s="12">
        <v>0</v>
      </c>
      <c r="P482" s="12">
        <v>1657</v>
      </c>
      <c r="Q482" s="11">
        <v>59750</v>
      </c>
      <c r="R482">
        <f t="shared" si="49"/>
        <v>1</v>
      </c>
      <c r="S482">
        <f t="shared" si="50"/>
        <v>1</v>
      </c>
      <c r="T482">
        <f t="shared" si="51"/>
        <v>28300</v>
      </c>
      <c r="U482" s="10">
        <f t="shared" si="52"/>
        <v>40245</v>
      </c>
      <c r="V482">
        <f t="shared" si="53"/>
        <v>0.606713780918728</v>
      </c>
      <c r="W482" t="str">
        <f t="shared" si="54"/>
        <v>Stoke-on-Trent Central</v>
      </c>
      <c r="X482">
        <f t="shared" si="55"/>
        <v>11130</v>
      </c>
      <c r="Z482">
        <v>0</v>
      </c>
      <c r="AA482" s="6">
        <v>480</v>
      </c>
      <c r="AB482" s="7" t="s">
        <v>918</v>
      </c>
      <c r="AC482" s="92">
        <v>40</v>
      </c>
      <c r="AD482" s="92" t="s">
        <v>2916</v>
      </c>
      <c r="AE482" s="93">
        <v>2</v>
      </c>
      <c r="AF482" s="93">
        <v>2</v>
      </c>
      <c r="AG482" s="94" t="s">
        <v>2936</v>
      </c>
      <c r="AH482" s="95">
        <v>1944</v>
      </c>
      <c r="AI482" s="95" t="s">
        <v>1598</v>
      </c>
      <c r="AJ482" s="95" t="s">
        <v>421</v>
      </c>
      <c r="AK482" s="95" t="s">
        <v>2937</v>
      </c>
      <c r="AL482" s="95"/>
      <c r="AM482" s="95" t="s">
        <v>2938</v>
      </c>
      <c r="AN482" s="95">
        <v>1983</v>
      </c>
    </row>
    <row r="483" spans="1:40" ht="12.75">
      <c r="A483" s="6">
        <v>481</v>
      </c>
      <c r="B483" s="7" t="s">
        <v>919</v>
      </c>
      <c r="C483">
        <v>66</v>
      </c>
      <c r="D483" s="6">
        <v>481</v>
      </c>
      <c r="E483" s="7" t="s">
        <v>919</v>
      </c>
      <c r="F483" s="10">
        <v>7798</v>
      </c>
      <c r="G483" s="10">
        <v>25190</v>
      </c>
      <c r="H483" s="10">
        <v>4141</v>
      </c>
      <c r="I483" s="10">
        <v>0</v>
      </c>
      <c r="J483" s="10">
        <v>1537</v>
      </c>
      <c r="K483" s="10">
        <v>59030</v>
      </c>
      <c r="L483" s="11">
        <v>5676</v>
      </c>
      <c r="M483" s="11">
        <v>17460</v>
      </c>
      <c r="N483" s="11">
        <v>3580</v>
      </c>
      <c r="O483" s="12">
        <v>0</v>
      </c>
      <c r="P483" s="12">
        <v>3399</v>
      </c>
      <c r="Q483" s="11">
        <v>57998</v>
      </c>
      <c r="R483">
        <f t="shared" si="49"/>
        <v>1</v>
      </c>
      <c r="S483">
        <f t="shared" si="50"/>
        <v>1</v>
      </c>
      <c r="T483">
        <f t="shared" si="51"/>
        <v>30115</v>
      </c>
      <c r="U483" s="10">
        <f t="shared" si="52"/>
        <v>38666</v>
      </c>
      <c r="V483">
        <f t="shared" si="53"/>
        <v>0.5797775195085506</v>
      </c>
      <c r="W483" t="str">
        <f t="shared" si="54"/>
        <v>Stoke-on-Trent North</v>
      </c>
      <c r="X483">
        <f t="shared" si="55"/>
        <v>12655</v>
      </c>
      <c r="Z483">
        <v>0</v>
      </c>
      <c r="AA483" s="6">
        <v>481</v>
      </c>
      <c r="AB483" s="7" t="s">
        <v>919</v>
      </c>
      <c r="AC483" s="92">
        <v>40</v>
      </c>
      <c r="AD483" s="92" t="s">
        <v>2916</v>
      </c>
      <c r="AE483" s="93">
        <v>2</v>
      </c>
      <c r="AF483" s="93">
        <v>2</v>
      </c>
      <c r="AG483" s="94" t="s">
        <v>2939</v>
      </c>
      <c r="AH483" s="95">
        <v>1949</v>
      </c>
      <c r="AI483" s="95" t="s">
        <v>2940</v>
      </c>
      <c r="AJ483" s="95" t="s">
        <v>346</v>
      </c>
      <c r="AK483" s="95" t="s">
        <v>1064</v>
      </c>
      <c r="AL483" s="95"/>
      <c r="AM483" s="95" t="s">
        <v>2941</v>
      </c>
      <c r="AN483" s="95">
        <v>1987</v>
      </c>
    </row>
    <row r="484" spans="1:40" ht="12.75">
      <c r="A484" s="6">
        <v>482</v>
      </c>
      <c r="B484" s="7" t="s">
        <v>920</v>
      </c>
      <c r="C484">
        <v>66</v>
      </c>
      <c r="D484" s="6">
        <v>482</v>
      </c>
      <c r="E484" s="7" t="s">
        <v>920</v>
      </c>
      <c r="F484" s="10">
        <v>10342</v>
      </c>
      <c r="G484" s="10">
        <v>28645</v>
      </c>
      <c r="H484" s="10">
        <v>4710</v>
      </c>
      <c r="I484" s="10">
        <v>0</v>
      </c>
      <c r="J484" s="10">
        <v>2539</v>
      </c>
      <c r="K484" s="10">
        <v>69968</v>
      </c>
      <c r="L484" s="11">
        <v>8877</v>
      </c>
      <c r="M484" s="11">
        <v>19366</v>
      </c>
      <c r="N484" s="11">
        <v>4724</v>
      </c>
      <c r="O484" s="12">
        <v>0</v>
      </c>
      <c r="P484" s="12">
        <v>3061</v>
      </c>
      <c r="Q484" s="11">
        <v>70032</v>
      </c>
      <c r="R484">
        <f t="shared" si="49"/>
        <v>1</v>
      </c>
      <c r="S484">
        <f t="shared" si="50"/>
        <v>1</v>
      </c>
      <c r="T484">
        <f t="shared" si="51"/>
        <v>36028</v>
      </c>
      <c r="U484" s="10">
        <f t="shared" si="52"/>
        <v>46236</v>
      </c>
      <c r="V484">
        <f t="shared" si="53"/>
        <v>0.5375263683801488</v>
      </c>
      <c r="W484" t="str">
        <f t="shared" si="54"/>
        <v>Stoke-on-Trent South</v>
      </c>
      <c r="X484">
        <f t="shared" si="55"/>
        <v>16662</v>
      </c>
      <c r="Z484">
        <v>1</v>
      </c>
      <c r="AA484" s="6">
        <v>482</v>
      </c>
      <c r="AB484" s="7" t="s">
        <v>920</v>
      </c>
      <c r="AC484" s="92">
        <v>40</v>
      </c>
      <c r="AD484" s="92" t="s">
        <v>2916</v>
      </c>
      <c r="AE484" s="93">
        <v>2</v>
      </c>
      <c r="AF484" s="93">
        <v>2</v>
      </c>
      <c r="AG484" s="94" t="s">
        <v>2942</v>
      </c>
      <c r="AH484" s="95">
        <v>1938</v>
      </c>
      <c r="AI484" s="95" t="s">
        <v>2943</v>
      </c>
      <c r="AJ484" s="95" t="s">
        <v>385</v>
      </c>
      <c r="AK484" s="95" t="s">
        <v>1581</v>
      </c>
      <c r="AL484" s="95"/>
      <c r="AM484" s="95" t="s">
        <v>2944</v>
      </c>
      <c r="AN484" s="95">
        <v>1992</v>
      </c>
    </row>
    <row r="485" spans="1:40" ht="12.75">
      <c r="A485" s="6">
        <v>483</v>
      </c>
      <c r="B485" s="7" t="s">
        <v>921</v>
      </c>
      <c r="C485">
        <v>66</v>
      </c>
      <c r="D485" s="6">
        <v>483</v>
      </c>
      <c r="E485" s="7" t="s">
        <v>921</v>
      </c>
      <c r="F485" s="10">
        <v>24859</v>
      </c>
      <c r="G485" s="10">
        <v>21041</v>
      </c>
      <c r="H485" s="10">
        <v>6392</v>
      </c>
      <c r="I485" s="10">
        <v>0</v>
      </c>
      <c r="J485" s="10">
        <v>782</v>
      </c>
      <c r="K485" s="10">
        <v>68242</v>
      </c>
      <c r="L485" s="11">
        <v>22395</v>
      </c>
      <c r="M485" s="11">
        <v>16359</v>
      </c>
      <c r="N485" s="11">
        <v>6888</v>
      </c>
      <c r="O485" s="12">
        <v>0</v>
      </c>
      <c r="P485" s="12">
        <v>0</v>
      </c>
      <c r="Q485" s="11">
        <v>68847</v>
      </c>
      <c r="R485">
        <f t="shared" si="49"/>
        <v>0</v>
      </c>
      <c r="S485">
        <f t="shared" si="50"/>
        <v>0</v>
      </c>
      <c r="T485">
        <f t="shared" si="51"/>
        <v>45642</v>
      </c>
      <c r="U485" s="10">
        <f t="shared" si="52"/>
        <v>53074</v>
      </c>
      <c r="V485">
        <f t="shared" si="53"/>
        <v>0.3584198764296043</v>
      </c>
      <c r="W485" t="str">
        <f t="shared" si="54"/>
        <v>Stone</v>
      </c>
      <c r="X485">
        <f t="shared" si="55"/>
        <v>23247</v>
      </c>
      <c r="Z485">
        <v>0</v>
      </c>
      <c r="AA485" s="6">
        <v>483</v>
      </c>
      <c r="AB485" s="7" t="s">
        <v>921</v>
      </c>
      <c r="AC485" s="92">
        <v>40</v>
      </c>
      <c r="AD485" s="92" t="s">
        <v>2916</v>
      </c>
      <c r="AE485" s="93">
        <v>1</v>
      </c>
      <c r="AF485" s="93">
        <v>1</v>
      </c>
      <c r="AG485" s="94" t="s">
        <v>2945</v>
      </c>
      <c r="AH485" s="95">
        <v>1940</v>
      </c>
      <c r="AI485" s="95" t="s">
        <v>2946</v>
      </c>
      <c r="AJ485" s="95" t="s">
        <v>346</v>
      </c>
      <c r="AK485" s="95" t="s">
        <v>1874</v>
      </c>
      <c r="AL485" s="95"/>
      <c r="AM485" s="95" t="s">
        <v>396</v>
      </c>
      <c r="AN485" s="95">
        <v>1997</v>
      </c>
    </row>
    <row r="486" spans="1:40" ht="12.75">
      <c r="A486" s="6">
        <v>484</v>
      </c>
      <c r="B486" s="7" t="s">
        <v>922</v>
      </c>
      <c r="C486">
        <v>65</v>
      </c>
      <c r="D486" s="6">
        <v>484</v>
      </c>
      <c r="E486" s="7" t="s">
        <v>922</v>
      </c>
      <c r="F486" s="10">
        <v>18312</v>
      </c>
      <c r="G486" s="10">
        <v>25808</v>
      </c>
      <c r="H486" s="10">
        <v>4025</v>
      </c>
      <c r="I486" s="10">
        <v>0</v>
      </c>
      <c r="J486" s="10">
        <v>1709</v>
      </c>
      <c r="K486" s="10">
        <v>67205</v>
      </c>
      <c r="L486" s="11">
        <v>15124</v>
      </c>
      <c r="M486" s="11">
        <v>19722</v>
      </c>
      <c r="N486" s="11">
        <v>4721</v>
      </c>
      <c r="O486" s="12">
        <v>0</v>
      </c>
      <c r="P486" s="12">
        <v>683</v>
      </c>
      <c r="Q486" s="11">
        <v>69596</v>
      </c>
      <c r="R486">
        <f t="shared" si="49"/>
        <v>1</v>
      </c>
      <c r="S486">
        <f t="shared" si="50"/>
        <v>1</v>
      </c>
      <c r="T486">
        <f t="shared" si="51"/>
        <v>40250</v>
      </c>
      <c r="U486" s="10">
        <f t="shared" si="52"/>
        <v>49854</v>
      </c>
      <c r="V486">
        <f t="shared" si="53"/>
        <v>0.48998757763975154</v>
      </c>
      <c r="W486" t="str">
        <f t="shared" si="54"/>
        <v>Tamworth</v>
      </c>
      <c r="X486">
        <f t="shared" si="55"/>
        <v>20528</v>
      </c>
      <c r="Z486">
        <v>1</v>
      </c>
      <c r="AA486" s="6">
        <v>484</v>
      </c>
      <c r="AB486" s="7" t="s">
        <v>922</v>
      </c>
      <c r="AC486" s="92">
        <v>40</v>
      </c>
      <c r="AD486" s="92" t="s">
        <v>2916</v>
      </c>
      <c r="AE486" s="93">
        <v>2</v>
      </c>
      <c r="AF486" s="93">
        <v>2</v>
      </c>
      <c r="AG486" s="94" t="s">
        <v>2947</v>
      </c>
      <c r="AH486" s="95">
        <v>1942</v>
      </c>
      <c r="AI486" s="95" t="s">
        <v>2948</v>
      </c>
      <c r="AJ486" s="95" t="s">
        <v>362</v>
      </c>
      <c r="AK486" s="95" t="s">
        <v>2949</v>
      </c>
      <c r="AL486" s="95"/>
      <c r="AM486" s="95" t="s">
        <v>2950</v>
      </c>
      <c r="AN486" s="95">
        <v>1997</v>
      </c>
    </row>
    <row r="487" spans="1:40" ht="12.75">
      <c r="A487" s="6">
        <v>485</v>
      </c>
      <c r="B487" s="7" t="s">
        <v>923</v>
      </c>
      <c r="C487">
        <v>67</v>
      </c>
      <c r="D487" s="6">
        <v>485</v>
      </c>
      <c r="E487" s="7" t="s">
        <v>923</v>
      </c>
      <c r="F487" s="10">
        <v>21290</v>
      </c>
      <c r="G487" s="10">
        <v>20922</v>
      </c>
      <c r="H487" s="10">
        <v>10102</v>
      </c>
      <c r="I487" s="10">
        <v>0</v>
      </c>
      <c r="J487" s="10">
        <v>3211</v>
      </c>
      <c r="K487" s="10">
        <v>74017</v>
      </c>
      <c r="L487" s="11">
        <v>21850</v>
      </c>
      <c r="M487" s="11">
        <v>19347</v>
      </c>
      <c r="N487" s="11">
        <v>6998</v>
      </c>
      <c r="O487" s="12">
        <v>0</v>
      </c>
      <c r="P487" s="12">
        <v>2062</v>
      </c>
      <c r="Q487" s="11">
        <v>76146</v>
      </c>
      <c r="R487">
        <f t="shared" si="49"/>
        <v>0</v>
      </c>
      <c r="S487">
        <f t="shared" si="50"/>
        <v>0</v>
      </c>
      <c r="T487">
        <f t="shared" si="51"/>
        <v>50257</v>
      </c>
      <c r="U487" s="10">
        <f t="shared" si="52"/>
        <v>55525</v>
      </c>
      <c r="V487">
        <f t="shared" si="53"/>
        <v>0.38496129892353304</v>
      </c>
      <c r="W487" t="str">
        <f t="shared" si="54"/>
        <v>Bury St. Edmunds</v>
      </c>
      <c r="X487">
        <f t="shared" si="55"/>
        <v>28407</v>
      </c>
      <c r="Z487">
        <v>0</v>
      </c>
      <c r="AA487" s="6">
        <v>485</v>
      </c>
      <c r="AB487" s="7" t="s">
        <v>923</v>
      </c>
      <c r="AC487" s="92">
        <v>41</v>
      </c>
      <c r="AD487" s="92" t="s">
        <v>1363</v>
      </c>
      <c r="AE487" s="93">
        <v>1</v>
      </c>
      <c r="AF487" s="93">
        <v>1</v>
      </c>
      <c r="AG487" s="94" t="s">
        <v>1364</v>
      </c>
      <c r="AH487" s="95">
        <v>1962</v>
      </c>
      <c r="AI487" s="95" t="s">
        <v>1365</v>
      </c>
      <c r="AJ487" s="95" t="s">
        <v>346</v>
      </c>
      <c r="AK487" s="95" t="s">
        <v>1664</v>
      </c>
      <c r="AL487" s="95" t="s">
        <v>381</v>
      </c>
      <c r="AM487" s="95" t="s">
        <v>396</v>
      </c>
      <c r="AN487" s="95">
        <v>1997</v>
      </c>
    </row>
    <row r="488" spans="1:40" ht="12.75">
      <c r="A488" s="6">
        <v>486</v>
      </c>
      <c r="B488" s="7" t="s">
        <v>924</v>
      </c>
      <c r="C488">
        <v>67</v>
      </c>
      <c r="D488" s="6">
        <v>486</v>
      </c>
      <c r="E488" s="7" t="s">
        <v>924</v>
      </c>
      <c r="F488" s="10">
        <v>22493</v>
      </c>
      <c r="G488" s="10">
        <v>18955</v>
      </c>
      <c r="H488" s="10">
        <v>10886</v>
      </c>
      <c r="I488" s="10">
        <v>0</v>
      </c>
      <c r="J488" s="10">
        <v>489</v>
      </c>
      <c r="K488" s="10">
        <v>70222</v>
      </c>
      <c r="L488" s="11">
        <v>20924</v>
      </c>
      <c r="M488" s="11">
        <v>17455</v>
      </c>
      <c r="N488" s="11">
        <v>7593</v>
      </c>
      <c r="O488" s="12">
        <v>0</v>
      </c>
      <c r="P488" s="12">
        <v>1132</v>
      </c>
      <c r="Q488" s="11">
        <v>74200</v>
      </c>
      <c r="R488">
        <f t="shared" si="49"/>
        <v>0</v>
      </c>
      <c r="S488">
        <f t="shared" si="50"/>
        <v>0</v>
      </c>
      <c r="T488">
        <f t="shared" si="51"/>
        <v>47104</v>
      </c>
      <c r="U488" s="10">
        <f t="shared" si="52"/>
        <v>52823</v>
      </c>
      <c r="V488">
        <f t="shared" si="53"/>
        <v>0.37056300951086957</v>
      </c>
      <c r="W488" t="str">
        <f t="shared" si="54"/>
        <v>Central Suffolk and North Ipswich </v>
      </c>
      <c r="X488">
        <f t="shared" si="55"/>
        <v>26180</v>
      </c>
      <c r="Z488">
        <v>0</v>
      </c>
      <c r="AA488" s="6">
        <v>486</v>
      </c>
      <c r="AB488" s="7" t="s">
        <v>924</v>
      </c>
      <c r="AC488" s="92">
        <v>41</v>
      </c>
      <c r="AD488" s="92" t="s">
        <v>1363</v>
      </c>
      <c r="AE488" s="93">
        <v>1</v>
      </c>
      <c r="AF488" s="93">
        <v>1</v>
      </c>
      <c r="AG488" s="94" t="s">
        <v>1366</v>
      </c>
      <c r="AH488" s="95">
        <v>1938</v>
      </c>
      <c r="AI488" s="95" t="s">
        <v>1671</v>
      </c>
      <c r="AJ488" s="95" t="s">
        <v>346</v>
      </c>
      <c r="AK488" s="95" t="s">
        <v>1027</v>
      </c>
      <c r="AL488" s="95" t="s">
        <v>1367</v>
      </c>
      <c r="AM488" s="95" t="s">
        <v>1368</v>
      </c>
      <c r="AN488" s="95">
        <v>1997</v>
      </c>
    </row>
    <row r="489" spans="1:40" ht="12.75">
      <c r="A489" s="6">
        <v>487</v>
      </c>
      <c r="B489" s="7" t="s">
        <v>925</v>
      </c>
      <c r="C489">
        <v>67</v>
      </c>
      <c r="D489" s="6">
        <v>487</v>
      </c>
      <c r="E489" s="7" t="s">
        <v>925</v>
      </c>
      <c r="F489" s="10">
        <v>15045</v>
      </c>
      <c r="G489" s="10">
        <v>25484</v>
      </c>
      <c r="H489" s="10">
        <v>5881</v>
      </c>
      <c r="I489" s="10">
        <v>0</v>
      </c>
      <c r="J489" s="10">
        <v>1952</v>
      </c>
      <c r="K489" s="10">
        <v>66947</v>
      </c>
      <c r="L489" s="11">
        <v>11871</v>
      </c>
      <c r="M489" s="11">
        <v>19952</v>
      </c>
      <c r="N489" s="11">
        <v>5904</v>
      </c>
      <c r="O489" s="12">
        <v>0</v>
      </c>
      <c r="P489" s="12">
        <v>1146</v>
      </c>
      <c r="Q489" s="11">
        <v>68198</v>
      </c>
      <c r="R489">
        <f t="shared" si="49"/>
        <v>1</v>
      </c>
      <c r="S489">
        <f t="shared" si="50"/>
        <v>1</v>
      </c>
      <c r="T489">
        <f t="shared" si="51"/>
        <v>38873</v>
      </c>
      <c r="U489" s="10">
        <f t="shared" si="52"/>
        <v>48362</v>
      </c>
      <c r="V489">
        <f t="shared" si="53"/>
        <v>0.5132611324055257</v>
      </c>
      <c r="W489" t="str">
        <f t="shared" si="54"/>
        <v>Ipswich</v>
      </c>
      <c r="X489">
        <f t="shared" si="55"/>
        <v>18921</v>
      </c>
      <c r="Z489">
        <v>0</v>
      </c>
      <c r="AA489" s="6">
        <v>487</v>
      </c>
      <c r="AB489" s="7" t="s">
        <v>925</v>
      </c>
      <c r="AC489" s="92">
        <v>41</v>
      </c>
      <c r="AD489" s="92" t="s">
        <v>1363</v>
      </c>
      <c r="AE489" s="93">
        <v>2</v>
      </c>
      <c r="AF489" s="93">
        <v>2</v>
      </c>
      <c r="AG489" s="94" t="s">
        <v>1369</v>
      </c>
      <c r="AH489" s="95">
        <v>1946</v>
      </c>
      <c r="AI489" s="95" t="s">
        <v>1370</v>
      </c>
      <c r="AJ489" s="95" t="s">
        <v>346</v>
      </c>
      <c r="AK489" s="95" t="s">
        <v>1371</v>
      </c>
      <c r="AL489" s="95"/>
      <c r="AM489" s="95" t="s">
        <v>1372</v>
      </c>
      <c r="AN489" s="95">
        <v>1992</v>
      </c>
    </row>
    <row r="490" spans="1:40" ht="12.75">
      <c r="A490" s="6">
        <v>488</v>
      </c>
      <c r="B490" s="7" t="s">
        <v>926</v>
      </c>
      <c r="C490">
        <v>42</v>
      </c>
      <c r="D490" s="6">
        <v>488</v>
      </c>
      <c r="E490" s="7" t="s">
        <v>926</v>
      </c>
      <c r="F490" s="10">
        <v>19402</v>
      </c>
      <c r="G490" s="10">
        <v>15227</v>
      </c>
      <c r="H490" s="10">
        <v>14395</v>
      </c>
      <c r="I490" s="10">
        <v>0</v>
      </c>
      <c r="J490" s="10">
        <v>2951</v>
      </c>
      <c r="K490" s="10">
        <v>67323</v>
      </c>
      <c r="L490" s="11">
        <v>18748</v>
      </c>
      <c r="M490" s="11">
        <v>13667</v>
      </c>
      <c r="N490" s="11">
        <v>11296</v>
      </c>
      <c r="O490" s="12">
        <v>0</v>
      </c>
      <c r="P490" s="12">
        <v>1582</v>
      </c>
      <c r="Q490" s="11">
        <v>68408</v>
      </c>
      <c r="R490">
        <f t="shared" si="49"/>
        <v>0</v>
      </c>
      <c r="S490">
        <f t="shared" si="50"/>
        <v>0</v>
      </c>
      <c r="T490">
        <f t="shared" si="51"/>
        <v>45293</v>
      </c>
      <c r="U490" s="10">
        <f t="shared" si="52"/>
        <v>51975</v>
      </c>
      <c r="V490">
        <f t="shared" si="53"/>
        <v>0.3017464067295167</v>
      </c>
      <c r="W490" t="str">
        <f t="shared" si="54"/>
        <v>South Suffolk </v>
      </c>
      <c r="X490">
        <f t="shared" si="55"/>
        <v>26545</v>
      </c>
      <c r="Z490">
        <v>0</v>
      </c>
      <c r="AA490" s="6">
        <v>488</v>
      </c>
      <c r="AB490" s="7" t="s">
        <v>926</v>
      </c>
      <c r="AC490" s="92">
        <v>41</v>
      </c>
      <c r="AD490" s="92" t="s">
        <v>1363</v>
      </c>
      <c r="AE490" s="93">
        <v>1</v>
      </c>
      <c r="AF490" s="93">
        <v>1</v>
      </c>
      <c r="AG490" s="94" t="s">
        <v>1373</v>
      </c>
      <c r="AH490" s="95">
        <v>1945</v>
      </c>
      <c r="AI490" s="95" t="s">
        <v>1374</v>
      </c>
      <c r="AJ490" s="95" t="s">
        <v>421</v>
      </c>
      <c r="AK490" s="95" t="s">
        <v>590</v>
      </c>
      <c r="AL490" s="95"/>
      <c r="AM490" s="95" t="s">
        <v>1375</v>
      </c>
      <c r="AN490" s="95">
        <v>1983</v>
      </c>
    </row>
    <row r="491" spans="1:40" ht="12.75">
      <c r="A491" s="6">
        <v>489</v>
      </c>
      <c r="B491" s="7" t="s">
        <v>927</v>
      </c>
      <c r="C491">
        <v>67</v>
      </c>
      <c r="D491" s="6">
        <v>489</v>
      </c>
      <c r="E491" s="7" t="s">
        <v>927</v>
      </c>
      <c r="F491" s="10">
        <v>21696</v>
      </c>
      <c r="G491" s="10">
        <v>18442</v>
      </c>
      <c r="H491" s="10">
        <v>12036</v>
      </c>
      <c r="I491" s="10">
        <v>0</v>
      </c>
      <c r="J491" s="10">
        <v>4082</v>
      </c>
      <c r="K491" s="10">
        <v>74219</v>
      </c>
      <c r="L491" s="11">
        <v>21847</v>
      </c>
      <c r="M491" s="11">
        <v>17521</v>
      </c>
      <c r="N491" s="11">
        <v>9192</v>
      </c>
      <c r="O491" s="12">
        <v>0</v>
      </c>
      <c r="P491" s="12">
        <v>1847</v>
      </c>
      <c r="Q491" s="11">
        <v>75963</v>
      </c>
      <c r="R491">
        <f t="shared" si="49"/>
        <v>0</v>
      </c>
      <c r="S491">
        <f t="shared" si="50"/>
        <v>0</v>
      </c>
      <c r="T491">
        <f t="shared" si="51"/>
        <v>50407</v>
      </c>
      <c r="U491" s="10">
        <f t="shared" si="52"/>
        <v>56256</v>
      </c>
      <c r="V491">
        <f t="shared" si="53"/>
        <v>0.3475906124149424</v>
      </c>
      <c r="W491" t="str">
        <f t="shared" si="54"/>
        <v>Suffolk Coastal</v>
      </c>
      <c r="X491">
        <f t="shared" si="55"/>
        <v>28560</v>
      </c>
      <c r="Z491">
        <v>0</v>
      </c>
      <c r="AA491" s="6">
        <v>489</v>
      </c>
      <c r="AB491" s="7" t="s">
        <v>927</v>
      </c>
      <c r="AC491" s="92">
        <v>41</v>
      </c>
      <c r="AD491" s="92" t="s">
        <v>1363</v>
      </c>
      <c r="AE491" s="93">
        <v>1</v>
      </c>
      <c r="AF491" s="93">
        <v>1</v>
      </c>
      <c r="AG491" s="94" t="s">
        <v>1376</v>
      </c>
      <c r="AH491" s="95">
        <v>1939</v>
      </c>
      <c r="AI491" s="95" t="s">
        <v>1377</v>
      </c>
      <c r="AJ491" s="95" t="s">
        <v>346</v>
      </c>
      <c r="AK491" s="95" t="s">
        <v>1378</v>
      </c>
      <c r="AL491" s="95"/>
      <c r="AM491" s="95" t="s">
        <v>1379</v>
      </c>
      <c r="AN491" s="95">
        <v>1970</v>
      </c>
    </row>
    <row r="492" spans="1:40" ht="12.75">
      <c r="A492" s="6">
        <v>490</v>
      </c>
      <c r="B492" s="7" t="s">
        <v>928</v>
      </c>
      <c r="C492">
        <v>67</v>
      </c>
      <c r="D492" s="6">
        <v>490</v>
      </c>
      <c r="E492" s="7" t="s">
        <v>928</v>
      </c>
      <c r="F492" s="10">
        <v>19393</v>
      </c>
      <c r="G492" s="10">
        <v>31846</v>
      </c>
      <c r="H492" s="10">
        <v>5054</v>
      </c>
      <c r="I492" s="10">
        <v>0</v>
      </c>
      <c r="J492" s="10">
        <v>318</v>
      </c>
      <c r="K492" s="10">
        <v>75266</v>
      </c>
      <c r="L492" s="11">
        <v>15361</v>
      </c>
      <c r="M492" s="11">
        <v>23914</v>
      </c>
      <c r="N492" s="11">
        <v>5370</v>
      </c>
      <c r="O492" s="12">
        <v>0</v>
      </c>
      <c r="P492" s="12">
        <v>2522</v>
      </c>
      <c r="Q492" s="11">
        <v>76585</v>
      </c>
      <c r="R492">
        <f t="shared" si="49"/>
        <v>1</v>
      </c>
      <c r="S492">
        <f t="shared" si="50"/>
        <v>1</v>
      </c>
      <c r="T492">
        <f t="shared" si="51"/>
        <v>47167</v>
      </c>
      <c r="U492" s="10">
        <f t="shared" si="52"/>
        <v>56611</v>
      </c>
      <c r="V492">
        <f t="shared" si="53"/>
        <v>0.5070070176182501</v>
      </c>
      <c r="W492" t="str">
        <f t="shared" si="54"/>
        <v>Waveney</v>
      </c>
      <c r="X492">
        <f t="shared" si="55"/>
        <v>23253</v>
      </c>
      <c r="Z492">
        <v>0</v>
      </c>
      <c r="AA492" s="6">
        <v>490</v>
      </c>
      <c r="AB492" s="7" t="s">
        <v>928</v>
      </c>
      <c r="AC492" s="92">
        <v>41</v>
      </c>
      <c r="AD492" s="92" t="s">
        <v>1363</v>
      </c>
      <c r="AE492" s="93">
        <v>2</v>
      </c>
      <c r="AF492" s="93">
        <v>2</v>
      </c>
      <c r="AG492" s="94" t="s">
        <v>1380</v>
      </c>
      <c r="AH492" s="95">
        <v>1950</v>
      </c>
      <c r="AI492" s="95" t="s">
        <v>1381</v>
      </c>
      <c r="AJ492" s="95" t="s">
        <v>346</v>
      </c>
      <c r="AK492" s="95" t="s">
        <v>6</v>
      </c>
      <c r="AL492" s="95"/>
      <c r="AM492" s="95" t="s">
        <v>2060</v>
      </c>
      <c r="AN492" s="95">
        <v>1997</v>
      </c>
    </row>
    <row r="493" spans="1:40" ht="12.75">
      <c r="A493" s="6">
        <v>491</v>
      </c>
      <c r="B493" s="7" t="s">
        <v>929</v>
      </c>
      <c r="C493">
        <v>67</v>
      </c>
      <c r="D493" s="6">
        <v>491</v>
      </c>
      <c r="E493" s="7" t="s">
        <v>929</v>
      </c>
      <c r="F493" s="10">
        <v>20081</v>
      </c>
      <c r="G493" s="10">
        <v>18214</v>
      </c>
      <c r="H493" s="10">
        <v>6892</v>
      </c>
      <c r="I493" s="10">
        <v>0</v>
      </c>
      <c r="J493" s="10">
        <v>3895</v>
      </c>
      <c r="K493" s="10">
        <v>68638</v>
      </c>
      <c r="L493" s="11">
        <v>20201</v>
      </c>
      <c r="M493" s="11">
        <v>15906</v>
      </c>
      <c r="N493" s="11">
        <v>5017</v>
      </c>
      <c r="O493" s="12">
        <v>0</v>
      </c>
      <c r="P493" s="12">
        <v>1321</v>
      </c>
      <c r="Q493" s="11">
        <v>71220</v>
      </c>
      <c r="R493">
        <f t="shared" si="49"/>
        <v>0</v>
      </c>
      <c r="S493">
        <f t="shared" si="50"/>
        <v>0</v>
      </c>
      <c r="T493">
        <f t="shared" si="51"/>
        <v>42445</v>
      </c>
      <c r="U493" s="10">
        <f t="shared" si="52"/>
        <v>49082</v>
      </c>
      <c r="V493">
        <f t="shared" si="53"/>
        <v>0.3747437860760985</v>
      </c>
      <c r="W493" t="str">
        <f t="shared" si="54"/>
        <v>West Suffolk </v>
      </c>
      <c r="X493">
        <f t="shared" si="55"/>
        <v>22244</v>
      </c>
      <c r="Z493">
        <v>0</v>
      </c>
      <c r="AA493" s="6">
        <v>491</v>
      </c>
      <c r="AB493" s="7" t="s">
        <v>929</v>
      </c>
      <c r="AC493" s="92">
        <v>41</v>
      </c>
      <c r="AD493" s="92" t="s">
        <v>1363</v>
      </c>
      <c r="AE493" s="93">
        <v>1</v>
      </c>
      <c r="AF493" s="93">
        <v>1</v>
      </c>
      <c r="AG493" s="94" t="s">
        <v>1382</v>
      </c>
      <c r="AH493" s="95">
        <v>1946</v>
      </c>
      <c r="AI493" s="95" t="s">
        <v>1383</v>
      </c>
      <c r="AJ493" s="95" t="s">
        <v>387</v>
      </c>
      <c r="AK493" s="95" t="s">
        <v>2989</v>
      </c>
      <c r="AL493" s="95"/>
      <c r="AM493" s="95" t="s">
        <v>1384</v>
      </c>
      <c r="AN493" s="95">
        <v>1992</v>
      </c>
    </row>
    <row r="494" spans="1:40" ht="12.75">
      <c r="A494" s="6">
        <v>492</v>
      </c>
      <c r="B494" s="7" t="s">
        <v>930</v>
      </c>
      <c r="C494">
        <v>6</v>
      </c>
      <c r="D494" s="6">
        <v>492</v>
      </c>
      <c r="E494" s="7" t="s">
        <v>930</v>
      </c>
      <c r="F494" s="10">
        <v>27389</v>
      </c>
      <c r="G494" s="10">
        <v>11573</v>
      </c>
      <c r="H494" s="10">
        <v>12296</v>
      </c>
      <c r="I494" s="10">
        <v>0</v>
      </c>
      <c r="J494" s="10">
        <v>3398</v>
      </c>
      <c r="K494" s="10">
        <v>72852</v>
      </c>
      <c r="L494" s="11">
        <v>24706</v>
      </c>
      <c r="M494" s="11">
        <v>8994</v>
      </c>
      <c r="N494" s="11">
        <v>11503</v>
      </c>
      <c r="O494" s="12">
        <v>0</v>
      </c>
      <c r="P494" s="12">
        <v>1846</v>
      </c>
      <c r="Q494" s="11">
        <v>75049</v>
      </c>
      <c r="R494">
        <f t="shared" si="49"/>
        <v>0</v>
      </c>
      <c r="S494">
        <f t="shared" si="50"/>
        <v>0</v>
      </c>
      <c r="T494">
        <f t="shared" si="51"/>
        <v>47049</v>
      </c>
      <c r="U494" s="10">
        <f t="shared" si="52"/>
        <v>54656</v>
      </c>
      <c r="V494">
        <f t="shared" si="53"/>
        <v>0.1911624051520755</v>
      </c>
      <c r="W494" t="str">
        <f t="shared" si="54"/>
        <v>East Surrey </v>
      </c>
      <c r="X494">
        <f t="shared" si="55"/>
        <v>22343</v>
      </c>
      <c r="Z494">
        <v>0</v>
      </c>
      <c r="AA494" s="6">
        <v>492</v>
      </c>
      <c r="AB494" s="7" t="s">
        <v>930</v>
      </c>
      <c r="AC494" s="92">
        <v>42</v>
      </c>
      <c r="AD494" s="92" t="s">
        <v>1760</v>
      </c>
      <c r="AE494" s="93">
        <v>1</v>
      </c>
      <c r="AF494" s="93">
        <v>1</v>
      </c>
      <c r="AG494" s="94" t="s">
        <v>1385</v>
      </c>
      <c r="AH494" s="95">
        <v>1956</v>
      </c>
      <c r="AI494" s="95" t="s">
        <v>1386</v>
      </c>
      <c r="AJ494" s="95" t="s">
        <v>346</v>
      </c>
      <c r="AK494" s="95" t="s">
        <v>1387</v>
      </c>
      <c r="AL494" s="95"/>
      <c r="AM494" s="95" t="s">
        <v>1388</v>
      </c>
      <c r="AN494" s="95">
        <v>1992</v>
      </c>
    </row>
    <row r="495" spans="1:40" ht="12.75">
      <c r="A495" s="6">
        <v>493</v>
      </c>
      <c r="B495" s="7" t="s">
        <v>931</v>
      </c>
      <c r="C495">
        <v>6</v>
      </c>
      <c r="D495" s="6">
        <v>493</v>
      </c>
      <c r="E495" s="7" t="s">
        <v>931</v>
      </c>
      <c r="F495" s="10">
        <v>24717</v>
      </c>
      <c r="G495" s="10">
        <v>13192</v>
      </c>
      <c r="H495" s="10">
        <v>12380</v>
      </c>
      <c r="I495" s="10">
        <v>0</v>
      </c>
      <c r="J495" s="10">
        <v>3892</v>
      </c>
      <c r="K495" s="10">
        <v>73222</v>
      </c>
      <c r="L495" s="11">
        <v>22430</v>
      </c>
      <c r="M495" s="11">
        <v>12350</v>
      </c>
      <c r="N495" s="11">
        <v>10316</v>
      </c>
      <c r="O495" s="12">
        <v>0</v>
      </c>
      <c r="P495" s="12">
        <v>1547</v>
      </c>
      <c r="Q495" s="11">
        <v>74266</v>
      </c>
      <c r="R495">
        <f t="shared" si="49"/>
        <v>0</v>
      </c>
      <c r="S495">
        <f t="shared" si="50"/>
        <v>0</v>
      </c>
      <c r="T495">
        <f t="shared" si="51"/>
        <v>46643</v>
      </c>
      <c r="U495" s="10">
        <f t="shared" si="52"/>
        <v>54181</v>
      </c>
      <c r="V495">
        <f t="shared" si="53"/>
        <v>0.26477713697660954</v>
      </c>
      <c r="W495" t="str">
        <f t="shared" si="54"/>
        <v>Epsom and Ewell</v>
      </c>
      <c r="X495">
        <f t="shared" si="55"/>
        <v>24213</v>
      </c>
      <c r="Z495">
        <v>0</v>
      </c>
      <c r="AA495" s="6">
        <v>493</v>
      </c>
      <c r="AB495" s="7" t="s">
        <v>931</v>
      </c>
      <c r="AC495" s="92">
        <v>42</v>
      </c>
      <c r="AD495" s="92" t="s">
        <v>1760</v>
      </c>
      <c r="AE495" s="93">
        <v>1</v>
      </c>
      <c r="AF495" s="93">
        <v>1</v>
      </c>
      <c r="AG495" s="94" t="s">
        <v>1389</v>
      </c>
      <c r="AH495" s="95"/>
      <c r="AI495" s="95" t="s">
        <v>1390</v>
      </c>
      <c r="AJ495" s="95" t="s">
        <v>346</v>
      </c>
      <c r="AK495" s="95" t="s">
        <v>386</v>
      </c>
      <c r="AL495" s="95"/>
      <c r="AM495" s="95" t="s">
        <v>1391</v>
      </c>
      <c r="AN495" s="95">
        <v>2001</v>
      </c>
    </row>
    <row r="496" spans="1:40" ht="12.75">
      <c r="A496" s="6">
        <v>494</v>
      </c>
      <c r="B496" s="7" t="s">
        <v>932</v>
      </c>
      <c r="C496">
        <v>68</v>
      </c>
      <c r="D496" s="6">
        <v>494</v>
      </c>
      <c r="E496" s="7" t="s">
        <v>932</v>
      </c>
      <c r="F496" s="10">
        <v>26747</v>
      </c>
      <c r="G496" s="10">
        <v>12219</v>
      </c>
      <c r="H496" s="10">
        <v>10937</v>
      </c>
      <c r="I496" s="10">
        <v>0</v>
      </c>
      <c r="J496" s="10">
        <v>3764</v>
      </c>
      <c r="K496" s="10">
        <v>72382</v>
      </c>
      <c r="L496" s="11">
        <v>22296</v>
      </c>
      <c r="M496" s="11">
        <v>10758</v>
      </c>
      <c r="N496" s="11">
        <v>10241</v>
      </c>
      <c r="O496" s="12">
        <v>0</v>
      </c>
      <c r="P496" s="12">
        <v>2236</v>
      </c>
      <c r="Q496" s="11">
        <v>73541</v>
      </c>
      <c r="R496">
        <f t="shared" si="49"/>
        <v>0</v>
      </c>
      <c r="S496">
        <f t="shared" si="50"/>
        <v>0</v>
      </c>
      <c r="T496">
        <f t="shared" si="51"/>
        <v>45531</v>
      </c>
      <c r="U496" s="10">
        <f t="shared" si="52"/>
        <v>53667</v>
      </c>
      <c r="V496">
        <f t="shared" si="53"/>
        <v>0.23627857942939975</v>
      </c>
      <c r="W496" t="str">
        <f t="shared" si="54"/>
        <v>Esher and Walton</v>
      </c>
      <c r="X496">
        <f t="shared" si="55"/>
        <v>23235</v>
      </c>
      <c r="Z496">
        <v>0</v>
      </c>
      <c r="AA496" s="6">
        <v>494</v>
      </c>
      <c r="AB496" s="7" t="s">
        <v>932</v>
      </c>
      <c r="AC496" s="92">
        <v>42</v>
      </c>
      <c r="AD496" s="92" t="s">
        <v>1760</v>
      </c>
      <c r="AE496" s="93">
        <v>1</v>
      </c>
      <c r="AF496" s="93">
        <v>1</v>
      </c>
      <c r="AG496" s="94" t="s">
        <v>1392</v>
      </c>
      <c r="AH496" s="95">
        <v>1945</v>
      </c>
      <c r="AI496" s="95" t="s">
        <v>1393</v>
      </c>
      <c r="AJ496" s="95" t="s">
        <v>346</v>
      </c>
      <c r="AK496" s="95" t="s">
        <v>1845</v>
      </c>
      <c r="AL496" s="95"/>
      <c r="AM496" s="95" t="s">
        <v>1394</v>
      </c>
      <c r="AN496" s="95">
        <v>1997</v>
      </c>
    </row>
    <row r="497" spans="1:40" ht="12.75">
      <c r="A497" s="6">
        <v>495</v>
      </c>
      <c r="B497" s="7" t="s">
        <v>933</v>
      </c>
      <c r="C497">
        <v>68</v>
      </c>
      <c r="D497" s="6">
        <v>495</v>
      </c>
      <c r="E497" s="7" t="s">
        <v>933</v>
      </c>
      <c r="F497" s="10">
        <v>24230</v>
      </c>
      <c r="G497" s="10">
        <v>9945</v>
      </c>
      <c r="H497" s="10">
        <v>19439</v>
      </c>
      <c r="I497" s="10">
        <v>0</v>
      </c>
      <c r="J497" s="10">
        <v>3344</v>
      </c>
      <c r="K497" s="10">
        <v>75541</v>
      </c>
      <c r="L497" s="11">
        <v>19820</v>
      </c>
      <c r="M497" s="11">
        <v>6558</v>
      </c>
      <c r="N497" s="11">
        <v>20358</v>
      </c>
      <c r="O497" s="12">
        <v>0</v>
      </c>
      <c r="P497" s="12">
        <v>1106</v>
      </c>
      <c r="Q497" s="11">
        <v>76046</v>
      </c>
      <c r="R497">
        <f t="shared" si="49"/>
        <v>0</v>
      </c>
      <c r="S497">
        <f t="shared" si="50"/>
        <v>0</v>
      </c>
      <c r="T497">
        <f t="shared" si="51"/>
        <v>47842</v>
      </c>
      <c r="U497" s="10">
        <f t="shared" si="52"/>
        <v>56958</v>
      </c>
      <c r="V497">
        <f t="shared" si="53"/>
        <v>0.13707620918857907</v>
      </c>
      <c r="W497" t="str">
        <f t="shared" si="54"/>
        <v>Guildford</v>
      </c>
      <c r="X497">
        <f t="shared" si="55"/>
        <v>27484</v>
      </c>
      <c r="Z497">
        <v>0</v>
      </c>
      <c r="AA497" s="6">
        <v>495</v>
      </c>
      <c r="AB497" s="7" t="s">
        <v>933</v>
      </c>
      <c r="AC497" s="92">
        <v>42</v>
      </c>
      <c r="AD497" s="92" t="s">
        <v>1760</v>
      </c>
      <c r="AE497" s="93">
        <v>3</v>
      </c>
      <c r="AF497" s="93">
        <v>1</v>
      </c>
      <c r="AG497" s="94" t="s">
        <v>1395</v>
      </c>
      <c r="AH497" s="95"/>
      <c r="AI497" s="95" t="s">
        <v>1396</v>
      </c>
      <c r="AJ497" s="95" t="s">
        <v>346</v>
      </c>
      <c r="AK497" s="95" t="s">
        <v>2702</v>
      </c>
      <c r="AL497" s="95"/>
      <c r="AM497" s="95" t="s">
        <v>1549</v>
      </c>
      <c r="AN497" s="95">
        <v>2001</v>
      </c>
    </row>
    <row r="498" spans="1:40" ht="12.75">
      <c r="A498" s="6">
        <v>496</v>
      </c>
      <c r="B498" s="7" t="s">
        <v>934</v>
      </c>
      <c r="C498">
        <v>68</v>
      </c>
      <c r="D498" s="6">
        <v>496</v>
      </c>
      <c r="E498" s="7" t="s">
        <v>934</v>
      </c>
      <c r="F498" s="10">
        <v>26178</v>
      </c>
      <c r="G498" s="10">
        <v>8057</v>
      </c>
      <c r="H498" s="10">
        <v>15957</v>
      </c>
      <c r="I498" s="10">
        <v>0</v>
      </c>
      <c r="J498" s="10">
        <v>4332</v>
      </c>
      <c r="K498" s="10">
        <v>69140</v>
      </c>
      <c r="L498" s="11">
        <v>23790</v>
      </c>
      <c r="M498" s="11">
        <v>7837</v>
      </c>
      <c r="N498" s="11">
        <v>13637</v>
      </c>
      <c r="O498" s="12">
        <v>0</v>
      </c>
      <c r="P498" s="12">
        <v>1808</v>
      </c>
      <c r="Q498" s="11">
        <v>67770</v>
      </c>
      <c r="R498">
        <f t="shared" si="49"/>
        <v>0</v>
      </c>
      <c r="S498">
        <f t="shared" si="50"/>
        <v>0</v>
      </c>
      <c r="T498">
        <f t="shared" si="51"/>
        <v>47072</v>
      </c>
      <c r="U498" s="10">
        <f t="shared" si="52"/>
        <v>54524</v>
      </c>
      <c r="V498">
        <f t="shared" si="53"/>
        <v>0.16648963290278723</v>
      </c>
      <c r="W498" t="str">
        <f t="shared" si="54"/>
        <v>Mole Valley</v>
      </c>
      <c r="X498">
        <f t="shared" si="55"/>
        <v>23282</v>
      </c>
      <c r="Z498">
        <v>0</v>
      </c>
      <c r="AA498" s="6">
        <v>496</v>
      </c>
      <c r="AB498" s="7" t="s">
        <v>934</v>
      </c>
      <c r="AC498" s="92">
        <v>42</v>
      </c>
      <c r="AD498" s="92" t="s">
        <v>1760</v>
      </c>
      <c r="AE498" s="93">
        <v>1</v>
      </c>
      <c r="AF498" s="93">
        <v>1</v>
      </c>
      <c r="AG498" s="94" t="s">
        <v>1397</v>
      </c>
      <c r="AH498" s="95">
        <v>1946</v>
      </c>
      <c r="AI498" s="95" t="s">
        <v>1398</v>
      </c>
      <c r="AJ498" s="95" t="s">
        <v>387</v>
      </c>
      <c r="AK498" s="95" t="s">
        <v>1399</v>
      </c>
      <c r="AL498" s="95"/>
      <c r="AM498" s="95" t="s">
        <v>1400</v>
      </c>
      <c r="AN498" s="95">
        <v>1997</v>
      </c>
    </row>
    <row r="499" spans="1:40" ht="12.75">
      <c r="A499" s="6">
        <v>497</v>
      </c>
      <c r="B499" s="7" t="s">
        <v>935</v>
      </c>
      <c r="C499">
        <v>68</v>
      </c>
      <c r="D499" s="6">
        <v>497</v>
      </c>
      <c r="E499" s="7" t="s">
        <v>935</v>
      </c>
      <c r="F499" s="10">
        <v>21123</v>
      </c>
      <c r="G499" s="10">
        <v>13382</v>
      </c>
      <c r="H499" s="10">
        <v>9615</v>
      </c>
      <c r="I499" s="10">
        <v>0</v>
      </c>
      <c r="J499" s="10">
        <v>4054</v>
      </c>
      <c r="K499" s="10">
        <v>64750</v>
      </c>
      <c r="L499" s="11">
        <v>18875</v>
      </c>
      <c r="M499" s="11">
        <v>10850</v>
      </c>
      <c r="N499" s="11">
        <v>8330</v>
      </c>
      <c r="O499" s="12">
        <v>0</v>
      </c>
      <c r="P499" s="12">
        <v>1419</v>
      </c>
      <c r="Q499" s="11">
        <v>65023</v>
      </c>
      <c r="R499">
        <f t="shared" si="49"/>
        <v>0</v>
      </c>
      <c r="S499">
        <f t="shared" si="50"/>
        <v>0</v>
      </c>
      <c r="T499">
        <f t="shared" si="51"/>
        <v>39474</v>
      </c>
      <c r="U499" s="10">
        <f t="shared" si="52"/>
        <v>48174</v>
      </c>
      <c r="V499">
        <f t="shared" si="53"/>
        <v>0.27486446775092466</v>
      </c>
      <c r="W499" t="str">
        <f t="shared" si="54"/>
        <v>Reigate</v>
      </c>
      <c r="X499">
        <f t="shared" si="55"/>
        <v>20599</v>
      </c>
      <c r="Z499">
        <v>0</v>
      </c>
      <c r="AA499" s="6">
        <v>497</v>
      </c>
      <c r="AB499" s="7" t="s">
        <v>935</v>
      </c>
      <c r="AC499" s="92">
        <v>42</v>
      </c>
      <c r="AD499" s="92" t="s">
        <v>1760</v>
      </c>
      <c r="AE499" s="93">
        <v>1</v>
      </c>
      <c r="AF499" s="93">
        <v>1</v>
      </c>
      <c r="AG499" s="94" t="s">
        <v>1401</v>
      </c>
      <c r="AH499" s="95">
        <v>1960</v>
      </c>
      <c r="AI499" s="95" t="s">
        <v>1402</v>
      </c>
      <c r="AJ499" s="95" t="s">
        <v>421</v>
      </c>
      <c r="AK499" s="95" t="s">
        <v>1732</v>
      </c>
      <c r="AL499" s="95"/>
      <c r="AM499" s="95" t="s">
        <v>132</v>
      </c>
      <c r="AN499" s="95">
        <v>1997</v>
      </c>
    </row>
    <row r="500" spans="1:40" ht="12.75">
      <c r="A500" s="6">
        <v>498</v>
      </c>
      <c r="B500" s="7" t="s">
        <v>936</v>
      </c>
      <c r="C500">
        <v>68</v>
      </c>
      <c r="D500" s="6">
        <v>498</v>
      </c>
      <c r="E500" s="7" t="s">
        <v>936</v>
      </c>
      <c r="F500" s="10">
        <v>25051</v>
      </c>
      <c r="G500" s="10">
        <v>15176</v>
      </c>
      <c r="H500" s="10">
        <v>8397</v>
      </c>
      <c r="I500" s="10">
        <v>0</v>
      </c>
      <c r="J500" s="10">
        <v>2937</v>
      </c>
      <c r="K500" s="10">
        <v>72177</v>
      </c>
      <c r="L500" s="11">
        <v>20646</v>
      </c>
      <c r="M500" s="11">
        <v>12286</v>
      </c>
      <c r="N500" s="11">
        <v>6924</v>
      </c>
      <c r="O500" s="12">
        <v>0</v>
      </c>
      <c r="P500" s="12">
        <v>2570</v>
      </c>
      <c r="Q500" s="11">
        <v>75569</v>
      </c>
      <c r="R500">
        <f t="shared" si="49"/>
        <v>0</v>
      </c>
      <c r="S500">
        <f t="shared" si="50"/>
        <v>0</v>
      </c>
      <c r="T500">
        <f t="shared" si="51"/>
        <v>42426</v>
      </c>
      <c r="U500" s="10">
        <f t="shared" si="52"/>
        <v>51561</v>
      </c>
      <c r="V500">
        <f t="shared" si="53"/>
        <v>0.2895865742704945</v>
      </c>
      <c r="W500" t="str">
        <f t="shared" si="54"/>
        <v>Runnymede and Weybridge</v>
      </c>
      <c r="X500">
        <f t="shared" si="55"/>
        <v>21780</v>
      </c>
      <c r="Z500">
        <v>0</v>
      </c>
      <c r="AA500" s="6">
        <v>498</v>
      </c>
      <c r="AB500" s="7" t="s">
        <v>936</v>
      </c>
      <c r="AC500" s="92">
        <v>42</v>
      </c>
      <c r="AD500" s="92" t="s">
        <v>1760</v>
      </c>
      <c r="AE500" s="93">
        <v>1</v>
      </c>
      <c r="AF500" s="93">
        <v>1</v>
      </c>
      <c r="AG500" s="94" t="s">
        <v>1403</v>
      </c>
      <c r="AH500" s="95">
        <v>1955</v>
      </c>
      <c r="AI500" s="95" t="s">
        <v>1404</v>
      </c>
      <c r="AJ500" s="95" t="s">
        <v>346</v>
      </c>
      <c r="AK500" s="95" t="s">
        <v>1405</v>
      </c>
      <c r="AL500" s="95"/>
      <c r="AM500" s="95" t="s">
        <v>1406</v>
      </c>
      <c r="AN500" s="95">
        <v>1997</v>
      </c>
    </row>
    <row r="501" spans="1:40" ht="12.75">
      <c r="A501" s="6">
        <v>499</v>
      </c>
      <c r="B501" s="7" t="s">
        <v>937</v>
      </c>
      <c r="C501">
        <v>47</v>
      </c>
      <c r="D501" s="6">
        <v>499</v>
      </c>
      <c r="E501" s="7" t="s">
        <v>937</v>
      </c>
      <c r="F501" s="10">
        <v>25165</v>
      </c>
      <c r="G501" s="10">
        <v>5333</v>
      </c>
      <c r="H501" s="10">
        <v>22471</v>
      </c>
      <c r="I501" s="10">
        <v>0</v>
      </c>
      <c r="J501" s="10">
        <v>3489</v>
      </c>
      <c r="K501" s="10">
        <v>72350</v>
      </c>
      <c r="L501" s="11">
        <v>22462</v>
      </c>
      <c r="M501" s="11">
        <v>4321</v>
      </c>
      <c r="N501" s="11">
        <v>21601</v>
      </c>
      <c r="O501" s="12">
        <v>0</v>
      </c>
      <c r="P501" s="12">
        <v>1208</v>
      </c>
      <c r="Q501" s="11">
        <v>74127</v>
      </c>
      <c r="R501">
        <f t="shared" si="49"/>
        <v>0</v>
      </c>
      <c r="S501">
        <f t="shared" si="50"/>
        <v>0</v>
      </c>
      <c r="T501">
        <f t="shared" si="51"/>
        <v>49592</v>
      </c>
      <c r="U501" s="10">
        <f t="shared" si="52"/>
        <v>56458</v>
      </c>
      <c r="V501">
        <f t="shared" si="53"/>
        <v>0.08713098886917245</v>
      </c>
      <c r="W501" t="str">
        <f t="shared" si="54"/>
        <v>South West Surrey </v>
      </c>
      <c r="X501">
        <f t="shared" si="55"/>
        <v>27130</v>
      </c>
      <c r="Z501">
        <v>0</v>
      </c>
      <c r="AA501" s="6">
        <v>499</v>
      </c>
      <c r="AB501" s="7" t="s">
        <v>937</v>
      </c>
      <c r="AC501" s="92">
        <v>42</v>
      </c>
      <c r="AD501" s="92" t="s">
        <v>1760</v>
      </c>
      <c r="AE501" s="93">
        <v>1</v>
      </c>
      <c r="AF501" s="93">
        <v>1</v>
      </c>
      <c r="AG501" s="94" t="s">
        <v>1407</v>
      </c>
      <c r="AH501" s="95">
        <v>1948</v>
      </c>
      <c r="AI501" s="95" t="s">
        <v>1408</v>
      </c>
      <c r="AJ501" s="95" t="s">
        <v>346</v>
      </c>
      <c r="AK501" s="95" t="s">
        <v>1409</v>
      </c>
      <c r="AL501" s="95"/>
      <c r="AM501" s="95" t="s">
        <v>1410</v>
      </c>
      <c r="AN501" s="95">
        <v>1984</v>
      </c>
    </row>
    <row r="502" spans="1:40" ht="12.75">
      <c r="A502" s="6">
        <v>500</v>
      </c>
      <c r="B502" s="7" t="s">
        <v>938</v>
      </c>
      <c r="C502">
        <v>10</v>
      </c>
      <c r="D502" s="6">
        <v>500</v>
      </c>
      <c r="E502" s="7" t="s">
        <v>938</v>
      </c>
      <c r="F502" s="10">
        <v>23306</v>
      </c>
      <c r="G502" s="10">
        <v>19833</v>
      </c>
      <c r="H502" s="10">
        <v>6821</v>
      </c>
      <c r="I502" s="10">
        <v>0</v>
      </c>
      <c r="J502" s="10">
        <v>1957</v>
      </c>
      <c r="K502" s="10">
        <v>70562</v>
      </c>
      <c r="L502" s="11">
        <v>18851</v>
      </c>
      <c r="M502" s="11">
        <v>15589</v>
      </c>
      <c r="N502" s="11">
        <v>6156</v>
      </c>
      <c r="O502" s="12">
        <v>0</v>
      </c>
      <c r="P502" s="12">
        <v>1198</v>
      </c>
      <c r="Q502" s="11">
        <v>68731</v>
      </c>
      <c r="R502">
        <f t="shared" si="49"/>
        <v>0</v>
      </c>
      <c r="S502">
        <f t="shared" si="50"/>
        <v>0</v>
      </c>
      <c r="T502">
        <f t="shared" si="51"/>
        <v>41794</v>
      </c>
      <c r="U502" s="10">
        <f t="shared" si="52"/>
        <v>51917</v>
      </c>
      <c r="V502">
        <f t="shared" si="53"/>
        <v>0.37299612384552805</v>
      </c>
      <c r="W502" t="str">
        <f t="shared" si="54"/>
        <v>Spelthorne</v>
      </c>
      <c r="X502">
        <f t="shared" si="55"/>
        <v>22943</v>
      </c>
      <c r="Z502">
        <v>0</v>
      </c>
      <c r="AA502" s="6">
        <v>500</v>
      </c>
      <c r="AB502" s="7" t="s">
        <v>938</v>
      </c>
      <c r="AC502" s="92">
        <v>42</v>
      </c>
      <c r="AD502" s="92" t="s">
        <v>1760</v>
      </c>
      <c r="AE502" s="93">
        <v>1</v>
      </c>
      <c r="AF502" s="93">
        <v>1</v>
      </c>
      <c r="AG502" s="94" t="s">
        <v>1411</v>
      </c>
      <c r="AH502" s="95">
        <v>1943</v>
      </c>
      <c r="AI502" s="95" t="s">
        <v>1412</v>
      </c>
      <c r="AJ502" s="95" t="s">
        <v>421</v>
      </c>
      <c r="AK502" s="95" t="s">
        <v>22</v>
      </c>
      <c r="AL502" s="95"/>
      <c r="AM502" s="95" t="s">
        <v>1413</v>
      </c>
      <c r="AN502" s="95">
        <v>1987</v>
      </c>
    </row>
    <row r="503" spans="1:40" ht="12.75">
      <c r="A503" s="6">
        <v>501</v>
      </c>
      <c r="B503" s="7" t="s">
        <v>939</v>
      </c>
      <c r="C503">
        <v>68</v>
      </c>
      <c r="D503" s="6">
        <v>501</v>
      </c>
      <c r="E503" s="7" t="s">
        <v>939</v>
      </c>
      <c r="F503" s="10">
        <v>28231</v>
      </c>
      <c r="G503" s="10">
        <v>11511</v>
      </c>
      <c r="H503" s="10">
        <v>11944</v>
      </c>
      <c r="I503" s="10">
        <v>0</v>
      </c>
      <c r="J503" s="10">
        <v>3038</v>
      </c>
      <c r="K503" s="10">
        <v>73813</v>
      </c>
      <c r="L503" s="11">
        <v>22401</v>
      </c>
      <c r="M503" s="11">
        <v>9640</v>
      </c>
      <c r="N503" s="11">
        <v>11582</v>
      </c>
      <c r="O503" s="12">
        <v>0</v>
      </c>
      <c r="P503" s="12">
        <v>1479</v>
      </c>
      <c r="Q503" s="11">
        <v>75858</v>
      </c>
      <c r="R503">
        <f t="shared" si="49"/>
        <v>0</v>
      </c>
      <c r="S503">
        <f t="shared" si="50"/>
        <v>0</v>
      </c>
      <c r="T503">
        <f t="shared" si="51"/>
        <v>45102</v>
      </c>
      <c r="U503" s="10">
        <f t="shared" si="52"/>
        <v>54724</v>
      </c>
      <c r="V503">
        <f t="shared" si="53"/>
        <v>0.213737749988914</v>
      </c>
      <c r="W503" t="str">
        <f t="shared" si="54"/>
        <v>Surrey Heath</v>
      </c>
      <c r="X503">
        <f t="shared" si="55"/>
        <v>22701</v>
      </c>
      <c r="Z503">
        <v>1</v>
      </c>
      <c r="AA503" s="6">
        <v>501</v>
      </c>
      <c r="AB503" s="7" t="s">
        <v>939</v>
      </c>
      <c r="AC503" s="92">
        <v>42</v>
      </c>
      <c r="AD503" s="92" t="s">
        <v>1760</v>
      </c>
      <c r="AE503" s="93">
        <v>1</v>
      </c>
      <c r="AF503" s="93">
        <v>1</v>
      </c>
      <c r="AG503" s="94" t="s">
        <v>1414</v>
      </c>
      <c r="AH503" s="95">
        <v>1957</v>
      </c>
      <c r="AI503" s="95" t="s">
        <v>1337</v>
      </c>
      <c r="AJ503" s="95" t="s">
        <v>385</v>
      </c>
      <c r="AK503" s="95" t="s">
        <v>1415</v>
      </c>
      <c r="AL503" s="95" t="s">
        <v>1416</v>
      </c>
      <c r="AM503" s="95" t="s">
        <v>2130</v>
      </c>
      <c r="AN503" s="95">
        <v>1997</v>
      </c>
    </row>
    <row r="504" spans="1:40" ht="12.75">
      <c r="A504" s="6">
        <v>502</v>
      </c>
      <c r="B504" s="7" t="s">
        <v>940</v>
      </c>
      <c r="C504">
        <v>68</v>
      </c>
      <c r="D504" s="6">
        <v>502</v>
      </c>
      <c r="E504" s="7" t="s">
        <v>940</v>
      </c>
      <c r="F504" s="10">
        <v>19553</v>
      </c>
      <c r="G504" s="10">
        <v>10695</v>
      </c>
      <c r="H504" s="10">
        <v>13875</v>
      </c>
      <c r="I504" s="10">
        <v>0</v>
      </c>
      <c r="J504" s="10">
        <v>4791</v>
      </c>
      <c r="K504" s="10">
        <v>70053</v>
      </c>
      <c r="L504" s="11">
        <v>19747</v>
      </c>
      <c r="M504" s="11">
        <v>8714</v>
      </c>
      <c r="N504" s="11">
        <v>12988</v>
      </c>
      <c r="O504" s="12">
        <v>0</v>
      </c>
      <c r="P504" s="12">
        <v>1461</v>
      </c>
      <c r="Q504" s="11">
        <v>71163</v>
      </c>
      <c r="R504">
        <f t="shared" si="49"/>
        <v>0</v>
      </c>
      <c r="S504">
        <f t="shared" si="50"/>
        <v>0</v>
      </c>
      <c r="T504">
        <f t="shared" si="51"/>
        <v>42910</v>
      </c>
      <c r="U504" s="10">
        <f t="shared" si="52"/>
        <v>48914</v>
      </c>
      <c r="V504">
        <f t="shared" si="53"/>
        <v>0.20307620601258447</v>
      </c>
      <c r="W504" t="str">
        <f t="shared" si="54"/>
        <v>Woking</v>
      </c>
      <c r="X504">
        <f t="shared" si="55"/>
        <v>23163</v>
      </c>
      <c r="Z504">
        <v>0</v>
      </c>
      <c r="AA504" s="6">
        <v>502</v>
      </c>
      <c r="AB504" s="7" t="s">
        <v>940</v>
      </c>
      <c r="AC504" s="92">
        <v>42</v>
      </c>
      <c r="AD504" s="92" t="s">
        <v>1760</v>
      </c>
      <c r="AE504" s="93">
        <v>1</v>
      </c>
      <c r="AF504" s="93">
        <v>1</v>
      </c>
      <c r="AG504" s="94" t="s">
        <v>1417</v>
      </c>
      <c r="AH504" s="95">
        <v>1945</v>
      </c>
      <c r="AI504" s="95" t="s">
        <v>1418</v>
      </c>
      <c r="AJ504" s="95" t="s">
        <v>346</v>
      </c>
      <c r="AK504" s="95" t="s">
        <v>1419</v>
      </c>
      <c r="AL504" s="95"/>
      <c r="AM504" s="95" t="s">
        <v>396</v>
      </c>
      <c r="AN504" s="95">
        <v>1992</v>
      </c>
    </row>
    <row r="505" spans="1:40" ht="12.75">
      <c r="A505" s="6">
        <v>503</v>
      </c>
      <c r="B505" s="7" t="s">
        <v>941</v>
      </c>
      <c r="C505">
        <v>22</v>
      </c>
      <c r="D505" s="6">
        <v>503</v>
      </c>
      <c r="E505" s="7" t="s">
        <v>941</v>
      </c>
      <c r="F505" s="10">
        <v>16902</v>
      </c>
      <c r="G505" s="10">
        <v>31669</v>
      </c>
      <c r="H505" s="10">
        <v>4040</v>
      </c>
      <c r="I505" s="10">
        <v>0</v>
      </c>
      <c r="J505" s="10">
        <v>1628</v>
      </c>
      <c r="K505" s="10">
        <v>72602</v>
      </c>
      <c r="L505" s="11">
        <v>14384</v>
      </c>
      <c r="M505" s="11">
        <v>24023</v>
      </c>
      <c r="N505" s="11">
        <v>5052</v>
      </c>
      <c r="O505" s="12">
        <v>0</v>
      </c>
      <c r="P505" s="12">
        <v>950</v>
      </c>
      <c r="Q505" s="11">
        <v>73828</v>
      </c>
      <c r="R505">
        <f t="shared" si="49"/>
        <v>1</v>
      </c>
      <c r="S505">
        <f t="shared" si="50"/>
        <v>1</v>
      </c>
      <c r="T505">
        <f t="shared" si="51"/>
        <v>44409</v>
      </c>
      <c r="U505" s="10">
        <f t="shared" si="52"/>
        <v>54239</v>
      </c>
      <c r="V505">
        <f t="shared" si="53"/>
        <v>0.5409489067531357</v>
      </c>
      <c r="W505" t="str">
        <f t="shared" si="54"/>
        <v>North Warwickshire </v>
      </c>
      <c r="X505">
        <f t="shared" si="55"/>
        <v>20386</v>
      </c>
      <c r="Z505">
        <v>0</v>
      </c>
      <c r="AA505" s="6">
        <v>503</v>
      </c>
      <c r="AB505" s="7" t="s">
        <v>941</v>
      </c>
      <c r="AC505" s="92">
        <v>43</v>
      </c>
      <c r="AD505" s="92" t="s">
        <v>1420</v>
      </c>
      <c r="AE505" s="93">
        <v>2</v>
      </c>
      <c r="AF505" s="93">
        <v>2</v>
      </c>
      <c r="AG505" s="94" t="s">
        <v>1421</v>
      </c>
      <c r="AH505" s="95">
        <v>1954</v>
      </c>
      <c r="AI505" s="95" t="s">
        <v>1422</v>
      </c>
      <c r="AJ505" s="95" t="s">
        <v>346</v>
      </c>
      <c r="AK505" s="95" t="s">
        <v>1423</v>
      </c>
      <c r="AL505" s="95"/>
      <c r="AM505" s="95" t="s">
        <v>1424</v>
      </c>
      <c r="AN505" s="95">
        <v>1992</v>
      </c>
    </row>
    <row r="506" spans="1:40" ht="12.75">
      <c r="A506" s="6">
        <v>504</v>
      </c>
      <c r="B506" s="7" t="s">
        <v>942</v>
      </c>
      <c r="C506">
        <v>22</v>
      </c>
      <c r="D506" s="6">
        <v>504</v>
      </c>
      <c r="E506" s="7" t="s">
        <v>942</v>
      </c>
      <c r="F506" s="10">
        <v>16540</v>
      </c>
      <c r="G506" s="10">
        <v>30080</v>
      </c>
      <c r="H506" s="10">
        <v>4732</v>
      </c>
      <c r="I506" s="10">
        <v>0</v>
      </c>
      <c r="J506" s="10">
        <v>2161</v>
      </c>
      <c r="K506" s="10">
        <v>72032</v>
      </c>
      <c r="L506" s="11">
        <v>15042</v>
      </c>
      <c r="M506" s="11">
        <v>22577</v>
      </c>
      <c r="N506" s="11">
        <v>4820</v>
      </c>
      <c r="O506" s="12">
        <v>0</v>
      </c>
      <c r="P506" s="12">
        <v>873</v>
      </c>
      <c r="Q506" s="11">
        <v>72101</v>
      </c>
      <c r="R506">
        <f t="shared" si="49"/>
        <v>1</v>
      </c>
      <c r="S506">
        <f t="shared" si="50"/>
        <v>1</v>
      </c>
      <c r="T506">
        <f t="shared" si="51"/>
        <v>43312</v>
      </c>
      <c r="U506" s="10">
        <f t="shared" si="52"/>
        <v>53513</v>
      </c>
      <c r="V506">
        <f t="shared" si="53"/>
        <v>0.5212643147395641</v>
      </c>
      <c r="W506" t="str">
        <f t="shared" si="54"/>
        <v>Nuneaton</v>
      </c>
      <c r="X506">
        <f t="shared" si="55"/>
        <v>20735</v>
      </c>
      <c r="Z506">
        <v>1</v>
      </c>
      <c r="AA506" s="6">
        <v>504</v>
      </c>
      <c r="AB506" s="7" t="s">
        <v>942</v>
      </c>
      <c r="AC506" s="92">
        <v>43</v>
      </c>
      <c r="AD506" s="92" t="s">
        <v>1420</v>
      </c>
      <c r="AE506" s="93">
        <v>2</v>
      </c>
      <c r="AF506" s="93">
        <v>2</v>
      </c>
      <c r="AG506" s="94" t="s">
        <v>1425</v>
      </c>
      <c r="AH506" s="95">
        <v>1942</v>
      </c>
      <c r="AI506" s="95" t="s">
        <v>1426</v>
      </c>
      <c r="AJ506" s="95" t="s">
        <v>2646</v>
      </c>
      <c r="AK506" s="95" t="s">
        <v>1427</v>
      </c>
      <c r="AL506" s="95"/>
      <c r="AM506" s="95" t="s">
        <v>1657</v>
      </c>
      <c r="AN506" s="95">
        <v>1992</v>
      </c>
    </row>
    <row r="507" spans="1:40" ht="12.75">
      <c r="A507" s="6">
        <v>505</v>
      </c>
      <c r="B507" s="7" t="s">
        <v>943</v>
      </c>
      <c r="C507">
        <v>69</v>
      </c>
      <c r="D507" s="6">
        <v>505</v>
      </c>
      <c r="E507" s="7" t="s">
        <v>943</v>
      </c>
      <c r="F507" s="10">
        <v>25861</v>
      </c>
      <c r="G507" s="10">
        <v>26356</v>
      </c>
      <c r="H507" s="10">
        <v>8737</v>
      </c>
      <c r="I507" s="10">
        <v>0</v>
      </c>
      <c r="J507" s="10">
        <v>251</v>
      </c>
      <c r="K507" s="10">
        <v>79384</v>
      </c>
      <c r="L507" s="11">
        <v>21344</v>
      </c>
      <c r="M507" s="11">
        <v>24221</v>
      </c>
      <c r="N507" s="11">
        <v>7444</v>
      </c>
      <c r="O507" s="12">
        <v>0</v>
      </c>
      <c r="P507" s="12">
        <v>787</v>
      </c>
      <c r="Q507" s="11">
        <v>79764</v>
      </c>
      <c r="R507">
        <f t="shared" si="49"/>
        <v>1</v>
      </c>
      <c r="S507">
        <f t="shared" si="50"/>
        <v>1</v>
      </c>
      <c r="T507">
        <f t="shared" si="51"/>
        <v>53796</v>
      </c>
      <c r="U507" s="10">
        <f t="shared" si="52"/>
        <v>61205</v>
      </c>
      <c r="V507">
        <f t="shared" si="53"/>
        <v>0.4502379359060153</v>
      </c>
      <c r="W507" t="str">
        <f t="shared" si="54"/>
        <v>Rugby and Kenilworth</v>
      </c>
      <c r="X507">
        <f t="shared" si="55"/>
        <v>29575</v>
      </c>
      <c r="Z507">
        <v>0</v>
      </c>
      <c r="AA507" s="6">
        <v>505</v>
      </c>
      <c r="AB507" s="7" t="s">
        <v>943</v>
      </c>
      <c r="AC507" s="92">
        <v>43</v>
      </c>
      <c r="AD507" s="92" t="s">
        <v>1420</v>
      </c>
      <c r="AE507" s="93">
        <v>2</v>
      </c>
      <c r="AF507" s="93">
        <v>2</v>
      </c>
      <c r="AG507" s="94" t="s">
        <v>1428</v>
      </c>
      <c r="AH507" s="95">
        <v>1948</v>
      </c>
      <c r="AI507" s="95" t="s">
        <v>1429</v>
      </c>
      <c r="AJ507" s="95" t="s">
        <v>346</v>
      </c>
      <c r="AK507" s="95" t="s">
        <v>2742</v>
      </c>
      <c r="AL507" s="95"/>
      <c r="AM507" s="95" t="s">
        <v>1430</v>
      </c>
      <c r="AN507" s="95">
        <v>1997</v>
      </c>
    </row>
    <row r="508" spans="1:40" ht="12.75">
      <c r="A508" s="6">
        <v>506</v>
      </c>
      <c r="B508" s="7" t="s">
        <v>944</v>
      </c>
      <c r="C508">
        <v>69</v>
      </c>
      <c r="D508" s="6">
        <v>506</v>
      </c>
      <c r="E508" s="7" t="s">
        <v>944</v>
      </c>
      <c r="F508" s="10">
        <v>29967</v>
      </c>
      <c r="G508" s="10">
        <v>12754</v>
      </c>
      <c r="H508" s="10">
        <v>15861</v>
      </c>
      <c r="I508" s="10">
        <v>0</v>
      </c>
      <c r="J508" s="10">
        <v>3517</v>
      </c>
      <c r="K508" s="10">
        <v>81434</v>
      </c>
      <c r="L508" s="11">
        <v>27606</v>
      </c>
      <c r="M508" s="11">
        <v>9164</v>
      </c>
      <c r="N508" s="11">
        <v>15804</v>
      </c>
      <c r="O508" s="12">
        <v>0</v>
      </c>
      <c r="P508" s="12">
        <v>2340</v>
      </c>
      <c r="Q508" s="11">
        <v>85241</v>
      </c>
      <c r="R508">
        <f t="shared" si="49"/>
        <v>0</v>
      </c>
      <c r="S508">
        <f t="shared" si="50"/>
        <v>0</v>
      </c>
      <c r="T508">
        <f t="shared" si="51"/>
        <v>54914</v>
      </c>
      <c r="U508" s="10">
        <f t="shared" si="52"/>
        <v>62099</v>
      </c>
      <c r="V508">
        <f t="shared" si="53"/>
        <v>0.16687912007866845</v>
      </c>
      <c r="W508" t="str">
        <f t="shared" si="54"/>
        <v>Stratford-on-Avon</v>
      </c>
      <c r="X508">
        <f t="shared" si="55"/>
        <v>27308</v>
      </c>
      <c r="Z508">
        <v>0</v>
      </c>
      <c r="AA508" s="6">
        <v>506</v>
      </c>
      <c r="AB508" s="7" t="s">
        <v>944</v>
      </c>
      <c r="AC508" s="92">
        <v>43</v>
      </c>
      <c r="AD508" s="92" t="s">
        <v>1420</v>
      </c>
      <c r="AE508" s="93">
        <v>1</v>
      </c>
      <c r="AF508" s="93">
        <v>1</v>
      </c>
      <c r="AG508" s="94" t="s">
        <v>1431</v>
      </c>
      <c r="AH508" s="95">
        <v>1943</v>
      </c>
      <c r="AI508" s="95" t="s">
        <v>1432</v>
      </c>
      <c r="AJ508" s="95" t="s">
        <v>346</v>
      </c>
      <c r="AK508" s="95" t="s">
        <v>1433</v>
      </c>
      <c r="AL508" s="95"/>
      <c r="AM508" s="95" t="s">
        <v>1434</v>
      </c>
      <c r="AN508" s="95">
        <v>1997</v>
      </c>
    </row>
    <row r="509" spans="1:40" ht="12.75">
      <c r="A509" s="6">
        <v>507</v>
      </c>
      <c r="B509" s="7" t="s">
        <v>945</v>
      </c>
      <c r="C509">
        <v>69</v>
      </c>
      <c r="D509" s="6">
        <v>507</v>
      </c>
      <c r="E509" s="7" t="s">
        <v>945</v>
      </c>
      <c r="F509" s="10">
        <v>23349</v>
      </c>
      <c r="G509" s="10">
        <v>26747</v>
      </c>
      <c r="H509" s="10">
        <v>7133</v>
      </c>
      <c r="I509" s="10">
        <v>0</v>
      </c>
      <c r="J509" s="10">
        <v>2862</v>
      </c>
      <c r="K509" s="10">
        <v>79374</v>
      </c>
      <c r="L509" s="11">
        <v>20155</v>
      </c>
      <c r="M509" s="11">
        <v>26108</v>
      </c>
      <c r="N509" s="11">
        <v>5964</v>
      </c>
      <c r="O509" s="12">
        <v>0</v>
      </c>
      <c r="P509" s="12">
        <v>1312</v>
      </c>
      <c r="Q509" s="11">
        <v>81405</v>
      </c>
      <c r="R509">
        <f t="shared" si="49"/>
        <v>1</v>
      </c>
      <c r="S509">
        <f t="shared" si="50"/>
        <v>1</v>
      </c>
      <c r="T509">
        <f t="shared" si="51"/>
        <v>53539</v>
      </c>
      <c r="U509" s="10">
        <f t="shared" si="52"/>
        <v>60091</v>
      </c>
      <c r="V509">
        <f t="shared" si="53"/>
        <v>0.487644520816601</v>
      </c>
      <c r="W509" t="str">
        <f t="shared" si="54"/>
        <v>Warwick and Leamington</v>
      </c>
      <c r="X509">
        <f t="shared" si="55"/>
        <v>27431</v>
      </c>
      <c r="Z509">
        <v>0</v>
      </c>
      <c r="AA509" s="6">
        <v>507</v>
      </c>
      <c r="AB509" s="7" t="s">
        <v>945</v>
      </c>
      <c r="AC509" s="92">
        <v>43</v>
      </c>
      <c r="AD509" s="92" t="s">
        <v>1420</v>
      </c>
      <c r="AE509" s="93">
        <v>2</v>
      </c>
      <c r="AF509" s="93">
        <v>2</v>
      </c>
      <c r="AG509" s="94" t="s">
        <v>1435</v>
      </c>
      <c r="AH509" s="95">
        <v>1954</v>
      </c>
      <c r="AI509" s="95" t="s">
        <v>1436</v>
      </c>
      <c r="AJ509" s="95" t="s">
        <v>346</v>
      </c>
      <c r="AK509" s="95" t="s">
        <v>1405</v>
      </c>
      <c r="AL509" s="95"/>
      <c r="AM509" s="95" t="s">
        <v>1437</v>
      </c>
      <c r="AN509" s="95">
        <v>1997</v>
      </c>
    </row>
    <row r="510" spans="1:40" ht="12.75">
      <c r="A510" s="6">
        <v>508</v>
      </c>
      <c r="B510" s="7" t="s">
        <v>946</v>
      </c>
      <c r="C510">
        <v>70</v>
      </c>
      <c r="D510" s="6">
        <v>508</v>
      </c>
      <c r="E510" s="7" t="s">
        <v>946</v>
      </c>
      <c r="F510" s="10">
        <v>27251</v>
      </c>
      <c r="G510" s="10">
        <v>9376</v>
      </c>
      <c r="H510" s="10">
        <v>13216</v>
      </c>
      <c r="I510" s="10">
        <v>0</v>
      </c>
      <c r="J510" s="10">
        <v>1494</v>
      </c>
      <c r="K510" s="10">
        <v>67641</v>
      </c>
      <c r="L510" s="11">
        <v>23969</v>
      </c>
      <c r="M510" s="11">
        <v>9488</v>
      </c>
      <c r="N510" s="11">
        <v>10265</v>
      </c>
      <c r="O510" s="12">
        <v>0</v>
      </c>
      <c r="P510" s="12">
        <v>2167</v>
      </c>
      <c r="Q510" s="11">
        <v>70956</v>
      </c>
      <c r="R510">
        <f t="shared" si="49"/>
        <v>0</v>
      </c>
      <c r="S510">
        <f t="shared" si="50"/>
        <v>0</v>
      </c>
      <c r="T510">
        <f t="shared" si="51"/>
        <v>45889</v>
      </c>
      <c r="U510" s="10">
        <f t="shared" si="52"/>
        <v>51337</v>
      </c>
      <c r="V510">
        <f t="shared" si="53"/>
        <v>0.20675978992786942</v>
      </c>
      <c r="W510" t="str">
        <f t="shared" si="54"/>
        <v>Arundel and South Downs</v>
      </c>
      <c r="X510">
        <f t="shared" si="55"/>
        <v>21920</v>
      </c>
      <c r="Z510">
        <v>0</v>
      </c>
      <c r="AA510" s="6">
        <v>508</v>
      </c>
      <c r="AB510" s="7" t="s">
        <v>946</v>
      </c>
      <c r="AC510" s="92">
        <v>44</v>
      </c>
      <c r="AD510" s="92" t="s">
        <v>1438</v>
      </c>
      <c r="AE510" s="93">
        <v>1</v>
      </c>
      <c r="AF510" s="93">
        <v>1</v>
      </c>
      <c r="AG510" s="94" t="s">
        <v>1439</v>
      </c>
      <c r="AH510" s="95">
        <v>1948</v>
      </c>
      <c r="AI510" s="95" t="s">
        <v>2896</v>
      </c>
      <c r="AJ510" s="95" t="s">
        <v>346</v>
      </c>
      <c r="AK510" s="95" t="s">
        <v>546</v>
      </c>
      <c r="AL510" s="95" t="s">
        <v>1440</v>
      </c>
      <c r="AM510" s="95" t="s">
        <v>1441</v>
      </c>
      <c r="AN510" s="95">
        <v>1997</v>
      </c>
    </row>
    <row r="511" spans="1:40" ht="12.75">
      <c r="A511" s="6">
        <v>509</v>
      </c>
      <c r="B511" s="7" t="s">
        <v>947</v>
      </c>
      <c r="C511">
        <v>47</v>
      </c>
      <c r="D511" s="6">
        <v>509</v>
      </c>
      <c r="E511" s="7" t="s">
        <v>947</v>
      </c>
      <c r="F511" s="10">
        <v>20537</v>
      </c>
      <c r="G511" s="10">
        <v>13216</v>
      </c>
      <c r="H511" s="10">
        <v>11153</v>
      </c>
      <c r="I511" s="10">
        <v>0</v>
      </c>
      <c r="J511" s="10">
        <v>1537</v>
      </c>
      <c r="K511" s="10">
        <v>66480</v>
      </c>
      <c r="L511" s="11">
        <v>17602</v>
      </c>
      <c r="M511" s="11">
        <v>11959</v>
      </c>
      <c r="N511" s="11">
        <v>6846</v>
      </c>
      <c r="O511" s="12">
        <v>0</v>
      </c>
      <c r="P511" s="12">
        <v>2561</v>
      </c>
      <c r="Q511" s="11">
        <v>66903</v>
      </c>
      <c r="R511">
        <f t="shared" si="49"/>
        <v>0</v>
      </c>
      <c r="S511">
        <f t="shared" si="50"/>
        <v>0</v>
      </c>
      <c r="T511">
        <f t="shared" si="51"/>
        <v>38968</v>
      </c>
      <c r="U511" s="10">
        <f t="shared" si="52"/>
        <v>46443</v>
      </c>
      <c r="V511">
        <f t="shared" si="53"/>
        <v>0.3068928351467871</v>
      </c>
      <c r="W511" t="str">
        <f t="shared" si="54"/>
        <v>Bognor Regis and Littlehampton</v>
      </c>
      <c r="X511">
        <f t="shared" si="55"/>
        <v>21366</v>
      </c>
      <c r="Z511">
        <v>0</v>
      </c>
      <c r="AA511" s="6">
        <v>509</v>
      </c>
      <c r="AB511" s="7" t="s">
        <v>947</v>
      </c>
      <c r="AC511" s="92">
        <v>44</v>
      </c>
      <c r="AD511" s="92" t="s">
        <v>1438</v>
      </c>
      <c r="AE511" s="93">
        <v>1</v>
      </c>
      <c r="AF511" s="93">
        <v>1</v>
      </c>
      <c r="AG511" s="94" t="s">
        <v>1442</v>
      </c>
      <c r="AH511" s="95">
        <v>1960</v>
      </c>
      <c r="AI511" s="95" t="s">
        <v>1443</v>
      </c>
      <c r="AJ511" s="95" t="s">
        <v>1444</v>
      </c>
      <c r="AK511" s="95" t="s">
        <v>1445</v>
      </c>
      <c r="AL511" s="95" t="s">
        <v>381</v>
      </c>
      <c r="AM511" s="95" t="s">
        <v>1563</v>
      </c>
      <c r="AN511" s="95">
        <v>1997</v>
      </c>
    </row>
    <row r="512" spans="1:40" ht="12.75">
      <c r="A512" s="6">
        <v>510</v>
      </c>
      <c r="B512" s="7" t="s">
        <v>948</v>
      </c>
      <c r="C512">
        <v>47</v>
      </c>
      <c r="D512" s="6">
        <v>510</v>
      </c>
      <c r="E512" s="7" t="s">
        <v>948</v>
      </c>
      <c r="F512" s="10">
        <v>25895</v>
      </c>
      <c r="G512" s="10">
        <v>9605</v>
      </c>
      <c r="H512" s="10">
        <v>16161</v>
      </c>
      <c r="I512" s="10">
        <v>0</v>
      </c>
      <c r="J512" s="10">
        <v>4118</v>
      </c>
      <c r="K512" s="10">
        <v>74489</v>
      </c>
      <c r="L512" s="11">
        <v>23320</v>
      </c>
      <c r="M512" s="11">
        <v>10627</v>
      </c>
      <c r="N512" s="11">
        <v>11965</v>
      </c>
      <c r="O512" s="12">
        <v>0</v>
      </c>
      <c r="P512" s="12">
        <v>3600</v>
      </c>
      <c r="Q512" s="11">
        <v>77703</v>
      </c>
      <c r="R512">
        <f t="shared" si="49"/>
        <v>0</v>
      </c>
      <c r="S512">
        <f t="shared" si="50"/>
        <v>0</v>
      </c>
      <c r="T512">
        <f t="shared" si="51"/>
        <v>49512</v>
      </c>
      <c r="U512" s="10">
        <f t="shared" si="52"/>
        <v>55779</v>
      </c>
      <c r="V512">
        <f t="shared" si="53"/>
        <v>0.21463483599935368</v>
      </c>
      <c r="W512" t="str">
        <f t="shared" si="54"/>
        <v>Chichester</v>
      </c>
      <c r="X512">
        <f t="shared" si="55"/>
        <v>26192</v>
      </c>
      <c r="Z512">
        <v>0</v>
      </c>
      <c r="AA512" s="6">
        <v>510</v>
      </c>
      <c r="AB512" s="7" t="s">
        <v>948</v>
      </c>
      <c r="AC512" s="92">
        <v>44</v>
      </c>
      <c r="AD512" s="92" t="s">
        <v>1438</v>
      </c>
      <c r="AE512" s="93">
        <v>1</v>
      </c>
      <c r="AF512" s="93">
        <v>1</v>
      </c>
      <c r="AG512" s="94" t="s">
        <v>1446</v>
      </c>
      <c r="AH512" s="95">
        <v>1957</v>
      </c>
      <c r="AI512" s="95" t="s">
        <v>1447</v>
      </c>
      <c r="AJ512" s="95" t="s">
        <v>346</v>
      </c>
      <c r="AK512" s="95" t="s">
        <v>1448</v>
      </c>
      <c r="AL512" s="95" t="s">
        <v>417</v>
      </c>
      <c r="AM512" s="95" t="s">
        <v>1449</v>
      </c>
      <c r="AN512" s="95">
        <v>1997</v>
      </c>
    </row>
    <row r="513" spans="1:40" ht="12.75">
      <c r="A513" s="6">
        <v>511</v>
      </c>
      <c r="B513" s="7" t="s">
        <v>949</v>
      </c>
      <c r="C513">
        <v>70</v>
      </c>
      <c r="D513" s="6">
        <v>511</v>
      </c>
      <c r="E513" s="7" t="s">
        <v>949</v>
      </c>
      <c r="F513" s="10">
        <v>16043</v>
      </c>
      <c r="G513" s="10">
        <v>27750</v>
      </c>
      <c r="H513" s="10">
        <v>4141</v>
      </c>
      <c r="I513" s="10">
        <v>0</v>
      </c>
      <c r="J513" s="10">
        <v>2483</v>
      </c>
      <c r="K513" s="10">
        <v>69040</v>
      </c>
      <c r="L513" s="11">
        <v>12718</v>
      </c>
      <c r="M513" s="11">
        <v>19488</v>
      </c>
      <c r="N513" s="11">
        <v>5009</v>
      </c>
      <c r="O513" s="12">
        <v>0</v>
      </c>
      <c r="P513" s="12">
        <v>2307</v>
      </c>
      <c r="Q513" s="11">
        <v>71626</v>
      </c>
      <c r="R513">
        <f t="shared" si="49"/>
        <v>1</v>
      </c>
      <c r="S513">
        <f t="shared" si="50"/>
        <v>1</v>
      </c>
      <c r="T513">
        <f t="shared" si="51"/>
        <v>39522</v>
      </c>
      <c r="U513" s="10">
        <f t="shared" si="52"/>
        <v>50417</v>
      </c>
      <c r="V513">
        <f t="shared" si="53"/>
        <v>0.49309245483528164</v>
      </c>
      <c r="W513" t="str">
        <f t="shared" si="54"/>
        <v>Crawley</v>
      </c>
      <c r="X513">
        <f t="shared" si="55"/>
        <v>20034</v>
      </c>
      <c r="Z513">
        <v>1</v>
      </c>
      <c r="AA513" s="6">
        <v>511</v>
      </c>
      <c r="AB513" s="7" t="s">
        <v>949</v>
      </c>
      <c r="AC513" s="92">
        <v>44</v>
      </c>
      <c r="AD513" s="92" t="s">
        <v>1438</v>
      </c>
      <c r="AE513" s="93">
        <v>2</v>
      </c>
      <c r="AF513" s="93">
        <v>2</v>
      </c>
      <c r="AG513" s="94" t="s">
        <v>1450</v>
      </c>
      <c r="AH513" s="95">
        <v>1954</v>
      </c>
      <c r="AI513" s="95" t="s">
        <v>1451</v>
      </c>
      <c r="AJ513" s="95" t="s">
        <v>362</v>
      </c>
      <c r="AK513" s="95" t="s">
        <v>1452</v>
      </c>
      <c r="AL513" s="95"/>
      <c r="AM513" s="95" t="s">
        <v>1453</v>
      </c>
      <c r="AN513" s="95">
        <v>1997</v>
      </c>
    </row>
    <row r="514" spans="1:40" ht="12.75">
      <c r="A514" s="6">
        <v>512</v>
      </c>
      <c r="B514" s="7" t="s">
        <v>950</v>
      </c>
      <c r="C514">
        <v>70</v>
      </c>
      <c r="D514" s="6">
        <v>512</v>
      </c>
      <c r="E514" s="7" t="s">
        <v>950</v>
      </c>
      <c r="F514" s="10">
        <v>20864</v>
      </c>
      <c r="G514" s="10">
        <v>12335</v>
      </c>
      <c r="H514" s="10">
        <v>15766</v>
      </c>
      <c r="I514" s="10">
        <v>0</v>
      </c>
      <c r="J514" s="10">
        <v>2604</v>
      </c>
      <c r="K514" s="10">
        <v>70771</v>
      </c>
      <c r="L514" s="11">
        <v>18608</v>
      </c>
      <c r="M514" s="11">
        <v>12469</v>
      </c>
      <c r="N514" s="11">
        <v>9876</v>
      </c>
      <c r="O514" s="12">
        <v>0</v>
      </c>
      <c r="P514" s="12">
        <v>2115</v>
      </c>
      <c r="Q514" s="11">
        <v>71890</v>
      </c>
      <c r="R514">
        <f t="shared" si="49"/>
        <v>0</v>
      </c>
      <c r="S514">
        <f t="shared" si="50"/>
        <v>0</v>
      </c>
      <c r="T514">
        <f t="shared" si="51"/>
        <v>43068</v>
      </c>
      <c r="U514" s="10">
        <f t="shared" si="52"/>
        <v>51569</v>
      </c>
      <c r="V514">
        <f t="shared" si="53"/>
        <v>0.28951890034364264</v>
      </c>
      <c r="W514" t="str">
        <f t="shared" si="54"/>
        <v>East Worthing and Shoreham</v>
      </c>
      <c r="X514">
        <f t="shared" si="55"/>
        <v>24460</v>
      </c>
      <c r="Z514">
        <v>0</v>
      </c>
      <c r="AA514" s="6">
        <v>512</v>
      </c>
      <c r="AB514" s="7" t="s">
        <v>950</v>
      </c>
      <c r="AC514" s="92">
        <v>44</v>
      </c>
      <c r="AD514" s="92" t="s">
        <v>1438</v>
      </c>
      <c r="AE514" s="93">
        <v>1</v>
      </c>
      <c r="AF514" s="93">
        <v>1</v>
      </c>
      <c r="AG514" s="94" t="s">
        <v>1454</v>
      </c>
      <c r="AH514" s="95">
        <v>1962</v>
      </c>
      <c r="AI514" s="95" t="s">
        <v>1455</v>
      </c>
      <c r="AJ514" s="95" t="s">
        <v>346</v>
      </c>
      <c r="AK514" s="95" t="s">
        <v>1456</v>
      </c>
      <c r="AL514" s="95"/>
      <c r="AM514" s="95" t="s">
        <v>1457</v>
      </c>
      <c r="AN514" s="95">
        <v>1997</v>
      </c>
    </row>
    <row r="515" spans="1:40" ht="12.75">
      <c r="A515" s="6">
        <v>513</v>
      </c>
      <c r="B515" s="7" t="s">
        <v>951</v>
      </c>
      <c r="C515">
        <v>70</v>
      </c>
      <c r="D515" s="6">
        <v>513</v>
      </c>
      <c r="E515" s="7" t="s">
        <v>951</v>
      </c>
      <c r="F515" s="10">
        <v>29015</v>
      </c>
      <c r="G515" s="10">
        <v>10691</v>
      </c>
      <c r="H515" s="10">
        <v>14153</v>
      </c>
      <c r="I515" s="10">
        <v>0</v>
      </c>
      <c r="J515" s="10">
        <v>3306</v>
      </c>
      <c r="K515" s="10">
        <v>75432</v>
      </c>
      <c r="L515" s="11">
        <v>26134</v>
      </c>
      <c r="M515" s="11">
        <v>10267</v>
      </c>
      <c r="N515" s="11">
        <v>12468</v>
      </c>
      <c r="O515" s="12">
        <v>0</v>
      </c>
      <c r="P515" s="12">
        <v>1901</v>
      </c>
      <c r="Q515" s="11">
        <v>79604</v>
      </c>
      <c r="R515">
        <f t="shared" si="49"/>
        <v>0</v>
      </c>
      <c r="S515">
        <f t="shared" si="50"/>
        <v>0</v>
      </c>
      <c r="T515">
        <f t="shared" si="51"/>
        <v>50770</v>
      </c>
      <c r="U515" s="10">
        <f t="shared" si="52"/>
        <v>57165</v>
      </c>
      <c r="V515">
        <f t="shared" si="53"/>
        <v>0.2022257238526689</v>
      </c>
      <c r="W515" t="str">
        <f t="shared" si="54"/>
        <v>Horsham</v>
      </c>
      <c r="X515">
        <f t="shared" si="55"/>
        <v>24636</v>
      </c>
      <c r="Z515">
        <v>0</v>
      </c>
      <c r="AA515" s="6">
        <v>513</v>
      </c>
      <c r="AB515" s="7" t="s">
        <v>951</v>
      </c>
      <c r="AC515" s="92">
        <v>44</v>
      </c>
      <c r="AD515" s="92" t="s">
        <v>1438</v>
      </c>
      <c r="AE515" s="93">
        <v>1</v>
      </c>
      <c r="AF515" s="93">
        <v>1</v>
      </c>
      <c r="AG515" s="94" t="s">
        <v>1458</v>
      </c>
      <c r="AH515" s="95">
        <v>1953</v>
      </c>
      <c r="AI515" s="95" t="s">
        <v>2822</v>
      </c>
      <c r="AJ515" s="95" t="s">
        <v>346</v>
      </c>
      <c r="AK515" s="95" t="s">
        <v>2100</v>
      </c>
      <c r="AL515" s="95"/>
      <c r="AM515" s="95" t="s">
        <v>2130</v>
      </c>
      <c r="AN515" s="95">
        <v>1997</v>
      </c>
    </row>
    <row r="516" spans="1:40" ht="12.75">
      <c r="A516" s="6">
        <v>514</v>
      </c>
      <c r="B516" s="7" t="s">
        <v>952</v>
      </c>
      <c r="C516">
        <v>70</v>
      </c>
      <c r="D516" s="6">
        <v>514</v>
      </c>
      <c r="E516" s="7" t="s">
        <v>952</v>
      </c>
      <c r="F516" s="10">
        <v>23231</v>
      </c>
      <c r="G516" s="10">
        <v>9969</v>
      </c>
      <c r="H516" s="10">
        <v>16377</v>
      </c>
      <c r="I516" s="10">
        <v>0</v>
      </c>
      <c r="J516" s="10">
        <v>3886</v>
      </c>
      <c r="K516" s="10">
        <v>68784</v>
      </c>
      <c r="L516" s="11">
        <v>21150</v>
      </c>
      <c r="M516" s="11">
        <v>8693</v>
      </c>
      <c r="N516" s="11">
        <v>14252</v>
      </c>
      <c r="O516" s="12">
        <v>0</v>
      </c>
      <c r="P516" s="12">
        <v>1727</v>
      </c>
      <c r="Q516" s="11">
        <v>70632</v>
      </c>
      <c r="R516">
        <f aca="true" t="shared" si="56" ref="R516:R579">IF(MATCH(MAX(L516:P516),L516:P516,0)=2,1,0)</f>
        <v>0</v>
      </c>
      <c r="S516">
        <f aca="true" t="shared" si="57" ref="S516:S579">IF(MATCH(MAX(F516:J516),F516:J516,0)=2,1,0)</f>
        <v>0</v>
      </c>
      <c r="T516">
        <f aca="true" t="shared" si="58" ref="T516:T579">SUM(L516:P516)</f>
        <v>45822</v>
      </c>
      <c r="U516" s="10">
        <f aca="true" t="shared" si="59" ref="U516:U579">SUM(F516:J516)</f>
        <v>53463</v>
      </c>
      <c r="V516">
        <f aca="true" t="shared" si="60" ref="V516:V579">M516/T516</f>
        <v>0.18971236523940466</v>
      </c>
      <c r="W516" t="str">
        <f aca="true" t="shared" si="61" ref="W516:W579">B516</f>
        <v>Mid Sussex </v>
      </c>
      <c r="X516">
        <f aca="true" t="shared" si="62" ref="X516:X579">T516-MAX(L516:P516)</f>
        <v>24672</v>
      </c>
      <c r="Z516">
        <v>0</v>
      </c>
      <c r="AA516" s="6">
        <v>514</v>
      </c>
      <c r="AB516" s="7" t="s">
        <v>952</v>
      </c>
      <c r="AC516" s="92">
        <v>44</v>
      </c>
      <c r="AD516" s="92" t="s">
        <v>1438</v>
      </c>
      <c r="AE516" s="93">
        <v>1</v>
      </c>
      <c r="AF516" s="93">
        <v>1</v>
      </c>
      <c r="AG516" s="94" t="s">
        <v>1459</v>
      </c>
      <c r="AH516" s="95">
        <v>1948</v>
      </c>
      <c r="AI516" s="95" t="s">
        <v>1598</v>
      </c>
      <c r="AJ516" s="95" t="s">
        <v>421</v>
      </c>
      <c r="AK516" s="95" t="s">
        <v>386</v>
      </c>
      <c r="AL516" s="95"/>
      <c r="AM516" s="95" t="s">
        <v>1384</v>
      </c>
      <c r="AN516" s="95">
        <v>1997</v>
      </c>
    </row>
    <row r="517" spans="1:40" ht="12.75">
      <c r="A517" s="6">
        <v>515</v>
      </c>
      <c r="B517" s="7" t="s">
        <v>953</v>
      </c>
      <c r="C517">
        <v>70</v>
      </c>
      <c r="D517" s="6">
        <v>515</v>
      </c>
      <c r="E517" s="7" t="s">
        <v>953</v>
      </c>
      <c r="F517" s="10">
        <v>23733</v>
      </c>
      <c r="G517" s="10">
        <v>8347</v>
      </c>
      <c r="H517" s="10">
        <v>16020</v>
      </c>
      <c r="I517" s="10">
        <v>0</v>
      </c>
      <c r="J517" s="10">
        <v>3342</v>
      </c>
      <c r="K517" s="10">
        <v>71329</v>
      </c>
      <c r="L517" s="11">
        <v>20508</v>
      </c>
      <c r="M517" s="11">
        <v>9270</v>
      </c>
      <c r="N517" s="11">
        <v>11471</v>
      </c>
      <c r="O517" s="12">
        <v>0</v>
      </c>
      <c r="P517" s="12">
        <v>1960</v>
      </c>
      <c r="Q517" s="11">
        <v>72419</v>
      </c>
      <c r="R517">
        <f t="shared" si="56"/>
        <v>0</v>
      </c>
      <c r="S517">
        <f t="shared" si="57"/>
        <v>0</v>
      </c>
      <c r="T517">
        <f t="shared" si="58"/>
        <v>43209</v>
      </c>
      <c r="U517" s="10">
        <f t="shared" si="59"/>
        <v>51442</v>
      </c>
      <c r="V517">
        <f t="shared" si="60"/>
        <v>0.21453863778379503</v>
      </c>
      <c r="W517" t="str">
        <f t="shared" si="61"/>
        <v>Worthing West</v>
      </c>
      <c r="X517">
        <f t="shared" si="62"/>
        <v>22701</v>
      </c>
      <c r="Z517">
        <v>0</v>
      </c>
      <c r="AA517" s="6">
        <v>515</v>
      </c>
      <c r="AB517" s="7" t="s">
        <v>953</v>
      </c>
      <c r="AC517" s="92">
        <v>44</v>
      </c>
      <c r="AD517" s="92" t="s">
        <v>1438</v>
      </c>
      <c r="AE517" s="93">
        <v>1</v>
      </c>
      <c r="AF517" s="93">
        <v>1</v>
      </c>
      <c r="AG517" s="94" t="s">
        <v>1460</v>
      </c>
      <c r="AH517" s="95">
        <v>1944</v>
      </c>
      <c r="AI517" s="95" t="s">
        <v>1663</v>
      </c>
      <c r="AJ517" s="95" t="s">
        <v>346</v>
      </c>
      <c r="AK517" s="95" t="s">
        <v>1341</v>
      </c>
      <c r="AL517" s="95"/>
      <c r="AM517" s="95" t="s">
        <v>1461</v>
      </c>
      <c r="AN517" s="95">
        <v>1997</v>
      </c>
    </row>
    <row r="518" spans="1:40" ht="12.75">
      <c r="A518" s="6">
        <v>516</v>
      </c>
      <c r="B518" s="7" t="s">
        <v>954</v>
      </c>
      <c r="C518">
        <v>48</v>
      </c>
      <c r="D518" s="6">
        <v>516</v>
      </c>
      <c r="E518" s="7" t="s">
        <v>954</v>
      </c>
      <c r="F518" s="10">
        <v>24868</v>
      </c>
      <c r="G518" s="10">
        <v>9646</v>
      </c>
      <c r="H518" s="10">
        <v>31274</v>
      </c>
      <c r="I518" s="10">
        <v>0</v>
      </c>
      <c r="J518" s="10">
        <v>7371</v>
      </c>
      <c r="K518" s="10">
        <v>101680</v>
      </c>
      <c r="L518" s="11">
        <v>25223</v>
      </c>
      <c r="M518" s="11">
        <v>9676</v>
      </c>
      <c r="N518" s="11">
        <v>22397</v>
      </c>
      <c r="O518" s="12">
        <v>0</v>
      </c>
      <c r="P518" s="12">
        <v>6186</v>
      </c>
      <c r="Q518" s="11">
        <v>106305</v>
      </c>
      <c r="R518">
        <f t="shared" si="56"/>
        <v>0</v>
      </c>
      <c r="S518">
        <f t="shared" si="57"/>
        <v>0</v>
      </c>
      <c r="T518">
        <f t="shared" si="58"/>
        <v>63482</v>
      </c>
      <c r="U518" s="10">
        <f t="shared" si="59"/>
        <v>73159</v>
      </c>
      <c r="V518">
        <f t="shared" si="60"/>
        <v>0.15242115875366247</v>
      </c>
      <c r="W518" t="str">
        <f t="shared" si="61"/>
        <v>Isle of Wight</v>
      </c>
      <c r="X518">
        <f t="shared" si="62"/>
        <v>38259</v>
      </c>
      <c r="Z518">
        <v>0</v>
      </c>
      <c r="AA518" s="6">
        <v>516</v>
      </c>
      <c r="AB518" s="7" t="s">
        <v>954</v>
      </c>
      <c r="AC518" s="92">
        <v>45</v>
      </c>
      <c r="AD518" s="92" t="s">
        <v>1462</v>
      </c>
      <c r="AE518" s="93">
        <v>1</v>
      </c>
      <c r="AF518" s="93">
        <v>3</v>
      </c>
      <c r="AG518" s="94" t="s">
        <v>1463</v>
      </c>
      <c r="AH518" s="95"/>
      <c r="AI518" s="95" t="s">
        <v>407</v>
      </c>
      <c r="AJ518" s="95" t="s">
        <v>346</v>
      </c>
      <c r="AK518" s="95" t="s">
        <v>6</v>
      </c>
      <c r="AL518" s="95"/>
      <c r="AM518" s="95" t="s">
        <v>2060</v>
      </c>
      <c r="AN518" s="95">
        <v>2001</v>
      </c>
    </row>
    <row r="519" spans="1:40" ht="12.75">
      <c r="A519" s="6">
        <v>517</v>
      </c>
      <c r="B519" s="7" t="s">
        <v>955</v>
      </c>
      <c r="C519">
        <v>71</v>
      </c>
      <c r="D519" s="6">
        <v>517</v>
      </c>
      <c r="E519" s="7" t="s">
        <v>955</v>
      </c>
      <c r="F519" s="10">
        <v>25710</v>
      </c>
      <c r="G519" s="10">
        <v>14551</v>
      </c>
      <c r="H519" s="10">
        <v>15928</v>
      </c>
      <c r="I519" s="10">
        <v>0</v>
      </c>
      <c r="J519" s="10">
        <v>3847</v>
      </c>
      <c r="K519" s="10">
        <v>80383</v>
      </c>
      <c r="L519" s="11">
        <v>25159</v>
      </c>
      <c r="M519" s="11">
        <v>13263</v>
      </c>
      <c r="N519" s="11">
        <v>11756</v>
      </c>
      <c r="O519" s="12">
        <v>0</v>
      </c>
      <c r="P519" s="12">
        <v>3071</v>
      </c>
      <c r="Q519" s="11">
        <v>83655</v>
      </c>
      <c r="R519">
        <f t="shared" si="56"/>
        <v>0</v>
      </c>
      <c r="S519">
        <f t="shared" si="57"/>
        <v>0</v>
      </c>
      <c r="T519">
        <f t="shared" si="58"/>
        <v>53249</v>
      </c>
      <c r="U519" s="10">
        <f t="shared" si="59"/>
        <v>60036</v>
      </c>
      <c r="V519">
        <f t="shared" si="60"/>
        <v>0.24907510000187796</v>
      </c>
      <c r="W519" t="str">
        <f t="shared" si="61"/>
        <v>Devizes</v>
      </c>
      <c r="X519">
        <f t="shared" si="62"/>
        <v>28090</v>
      </c>
      <c r="Z519">
        <v>0</v>
      </c>
      <c r="AA519" s="6">
        <v>517</v>
      </c>
      <c r="AB519" s="7" t="s">
        <v>955</v>
      </c>
      <c r="AC519" s="92">
        <v>46</v>
      </c>
      <c r="AD519" s="92" t="s">
        <v>1464</v>
      </c>
      <c r="AE519" s="93">
        <v>1</v>
      </c>
      <c r="AF519" s="93">
        <v>1</v>
      </c>
      <c r="AG519" s="94" t="s">
        <v>1465</v>
      </c>
      <c r="AH519" s="95">
        <v>1945</v>
      </c>
      <c r="AI519" s="95" t="s">
        <v>1466</v>
      </c>
      <c r="AJ519" s="95" t="s">
        <v>346</v>
      </c>
      <c r="AK519" s="95" t="s">
        <v>754</v>
      </c>
      <c r="AL519" s="95" t="s">
        <v>427</v>
      </c>
      <c r="AM519" s="95" t="s">
        <v>1467</v>
      </c>
      <c r="AN519" s="95">
        <v>1992</v>
      </c>
    </row>
    <row r="520" spans="1:40" ht="12.75">
      <c r="A520" s="6">
        <v>518</v>
      </c>
      <c r="B520" s="7" t="s">
        <v>184</v>
      </c>
      <c r="C520">
        <v>71</v>
      </c>
      <c r="D520" s="6">
        <v>518</v>
      </c>
      <c r="E520" s="7" t="s">
        <v>184</v>
      </c>
      <c r="F520" s="10">
        <v>16341</v>
      </c>
      <c r="G520" s="10">
        <v>24029</v>
      </c>
      <c r="H520" s="10">
        <v>6237</v>
      </c>
      <c r="I520" s="10">
        <v>0</v>
      </c>
      <c r="J520" s="10">
        <v>1663</v>
      </c>
      <c r="K520" s="10">
        <v>65535</v>
      </c>
      <c r="L520" s="11">
        <v>14266</v>
      </c>
      <c r="M520" s="11">
        <v>22371</v>
      </c>
      <c r="N520" s="11">
        <v>4891</v>
      </c>
      <c r="O520" s="12">
        <v>0</v>
      </c>
      <c r="P520" s="12">
        <v>800</v>
      </c>
      <c r="Q520" s="11">
        <v>69335</v>
      </c>
      <c r="R520">
        <f t="shared" si="56"/>
        <v>1</v>
      </c>
      <c r="S520">
        <f t="shared" si="57"/>
        <v>1</v>
      </c>
      <c r="T520">
        <f t="shared" si="58"/>
        <v>42328</v>
      </c>
      <c r="U520" s="10">
        <f t="shared" si="59"/>
        <v>48270</v>
      </c>
      <c r="V520">
        <f t="shared" si="60"/>
        <v>0.5285154035154035</v>
      </c>
      <c r="W520" t="str">
        <f t="shared" si="61"/>
        <v>North Swindon</v>
      </c>
      <c r="X520">
        <f t="shared" si="62"/>
        <v>19957</v>
      </c>
      <c r="Z520">
        <v>0</v>
      </c>
      <c r="AA520" s="6">
        <v>518</v>
      </c>
      <c r="AB520" s="7" t="s">
        <v>184</v>
      </c>
      <c r="AC520" s="92">
        <v>46</v>
      </c>
      <c r="AD520" s="92" t="s">
        <v>1464</v>
      </c>
      <c r="AE520" s="93">
        <v>2</v>
      </c>
      <c r="AF520" s="93">
        <v>2</v>
      </c>
      <c r="AG520" s="94" t="s">
        <v>1468</v>
      </c>
      <c r="AH520" s="95">
        <v>1952</v>
      </c>
      <c r="AI520" s="95" t="s">
        <v>1469</v>
      </c>
      <c r="AJ520" s="95" t="s">
        <v>421</v>
      </c>
      <c r="AK520" s="95" t="s">
        <v>1798</v>
      </c>
      <c r="AL520" s="95"/>
      <c r="AM520" s="95" t="s">
        <v>1470</v>
      </c>
      <c r="AN520" s="95">
        <v>1997</v>
      </c>
    </row>
    <row r="521" spans="1:40" ht="12.75">
      <c r="A521" s="6">
        <v>519</v>
      </c>
      <c r="B521" s="7" t="s">
        <v>185</v>
      </c>
      <c r="C521">
        <v>71</v>
      </c>
      <c r="D521" s="6">
        <v>519</v>
      </c>
      <c r="E521" s="7" t="s">
        <v>185</v>
      </c>
      <c r="F521" s="10">
        <v>25390</v>
      </c>
      <c r="G521" s="10">
        <v>8261</v>
      </c>
      <c r="H521" s="10">
        <v>21915</v>
      </c>
      <c r="I521" s="10">
        <v>0</v>
      </c>
      <c r="J521" s="10">
        <v>2310</v>
      </c>
      <c r="K521" s="10">
        <v>77237</v>
      </c>
      <c r="L521" s="11">
        <v>24090</v>
      </c>
      <c r="M521" s="11">
        <v>7556</v>
      </c>
      <c r="N521" s="11">
        <v>20212</v>
      </c>
      <c r="O521" s="12">
        <v>0</v>
      </c>
      <c r="P521" s="12">
        <v>1090</v>
      </c>
      <c r="Q521" s="11">
        <v>79524</v>
      </c>
      <c r="R521">
        <f t="shared" si="56"/>
        <v>0</v>
      </c>
      <c r="S521">
        <f t="shared" si="57"/>
        <v>0</v>
      </c>
      <c r="T521">
        <f t="shared" si="58"/>
        <v>52948</v>
      </c>
      <c r="U521" s="10">
        <f t="shared" si="59"/>
        <v>57876</v>
      </c>
      <c r="V521">
        <f t="shared" si="60"/>
        <v>0.14270605122006497</v>
      </c>
      <c r="W521" t="str">
        <f t="shared" si="61"/>
        <v>North Wiltshire </v>
      </c>
      <c r="X521">
        <f t="shared" si="62"/>
        <v>28858</v>
      </c>
      <c r="Z521">
        <v>0</v>
      </c>
      <c r="AA521" s="6">
        <v>519</v>
      </c>
      <c r="AB521" s="7" t="s">
        <v>185</v>
      </c>
      <c r="AC521" s="92">
        <v>46</v>
      </c>
      <c r="AD521" s="92" t="s">
        <v>1464</v>
      </c>
      <c r="AE521" s="93">
        <v>1</v>
      </c>
      <c r="AF521" s="93">
        <v>1</v>
      </c>
      <c r="AG521" s="94" t="s">
        <v>1471</v>
      </c>
      <c r="AH521" s="95">
        <v>1954</v>
      </c>
      <c r="AI521" s="95" t="s">
        <v>775</v>
      </c>
      <c r="AJ521" s="95" t="s">
        <v>346</v>
      </c>
      <c r="AK521" s="95" t="s">
        <v>1472</v>
      </c>
      <c r="AL521" s="95"/>
      <c r="AM521" s="95" t="s">
        <v>1473</v>
      </c>
      <c r="AN521" s="95">
        <v>1997</v>
      </c>
    </row>
    <row r="522" spans="1:40" ht="12.75">
      <c r="A522" s="6">
        <v>520</v>
      </c>
      <c r="B522" s="7" t="s">
        <v>186</v>
      </c>
      <c r="C522">
        <v>46</v>
      </c>
      <c r="D522" s="6">
        <v>520</v>
      </c>
      <c r="E522" s="7" t="s">
        <v>186</v>
      </c>
      <c r="F522" s="10">
        <v>25012</v>
      </c>
      <c r="G522" s="10">
        <v>10242</v>
      </c>
      <c r="H522" s="10">
        <v>18736</v>
      </c>
      <c r="I522" s="10">
        <v>0</v>
      </c>
      <c r="J522" s="10">
        <v>4239</v>
      </c>
      <c r="K522" s="10">
        <v>78973</v>
      </c>
      <c r="L522" s="11">
        <v>24527</v>
      </c>
      <c r="M522" s="11">
        <v>9199</v>
      </c>
      <c r="N522" s="11">
        <v>15824</v>
      </c>
      <c r="O522" s="12">
        <v>0</v>
      </c>
      <c r="P522" s="12">
        <v>3053</v>
      </c>
      <c r="Q522" s="11">
        <v>80538</v>
      </c>
      <c r="R522">
        <f t="shared" si="56"/>
        <v>0</v>
      </c>
      <c r="S522">
        <f t="shared" si="57"/>
        <v>0</v>
      </c>
      <c r="T522">
        <f t="shared" si="58"/>
        <v>52603</v>
      </c>
      <c r="U522" s="10">
        <f t="shared" si="59"/>
        <v>58229</v>
      </c>
      <c r="V522">
        <f t="shared" si="60"/>
        <v>0.17487595764500125</v>
      </c>
      <c r="W522" t="str">
        <f t="shared" si="61"/>
        <v>Salisbury</v>
      </c>
      <c r="X522">
        <f t="shared" si="62"/>
        <v>28076</v>
      </c>
      <c r="Z522">
        <v>0</v>
      </c>
      <c r="AA522" s="6">
        <v>520</v>
      </c>
      <c r="AB522" s="7" t="s">
        <v>186</v>
      </c>
      <c r="AC522" s="92">
        <v>46</v>
      </c>
      <c r="AD522" s="92" t="s">
        <v>1464</v>
      </c>
      <c r="AE522" s="93">
        <v>1</v>
      </c>
      <c r="AF522" s="93">
        <v>1</v>
      </c>
      <c r="AG522" s="94" t="s">
        <v>1474</v>
      </c>
      <c r="AH522" s="95">
        <v>1945</v>
      </c>
      <c r="AI522" s="95" t="s">
        <v>1319</v>
      </c>
      <c r="AJ522" s="95" t="s">
        <v>346</v>
      </c>
      <c r="AK522" s="95" t="s">
        <v>1798</v>
      </c>
      <c r="AL522" s="95"/>
      <c r="AM522" s="95" t="s">
        <v>2060</v>
      </c>
      <c r="AN522" s="95">
        <v>1983</v>
      </c>
    </row>
    <row r="523" spans="1:40" ht="12.75">
      <c r="A523" s="6">
        <v>521</v>
      </c>
      <c r="B523" s="7" t="s">
        <v>187</v>
      </c>
      <c r="C523">
        <v>71</v>
      </c>
      <c r="D523" s="6">
        <v>521</v>
      </c>
      <c r="E523" s="7" t="s">
        <v>187</v>
      </c>
      <c r="F523" s="10">
        <v>18298</v>
      </c>
      <c r="G523" s="10">
        <v>23943</v>
      </c>
      <c r="H523" s="10">
        <v>7371</v>
      </c>
      <c r="I523" s="10">
        <v>0</v>
      </c>
      <c r="J523" s="10">
        <v>1550</v>
      </c>
      <c r="K523" s="10">
        <v>70207</v>
      </c>
      <c r="L523" s="11">
        <v>14919</v>
      </c>
      <c r="M523" s="11">
        <v>22260</v>
      </c>
      <c r="N523" s="11">
        <v>5165</v>
      </c>
      <c r="O523" s="12">
        <v>0</v>
      </c>
      <c r="P523" s="12">
        <v>1040</v>
      </c>
      <c r="Q523" s="11">
        <v>71080</v>
      </c>
      <c r="R523">
        <f t="shared" si="56"/>
        <v>1</v>
      </c>
      <c r="S523">
        <f t="shared" si="57"/>
        <v>1</v>
      </c>
      <c r="T523">
        <f t="shared" si="58"/>
        <v>43384</v>
      </c>
      <c r="U523" s="10">
        <f t="shared" si="59"/>
        <v>51162</v>
      </c>
      <c r="V523">
        <f t="shared" si="60"/>
        <v>0.5130923842891388</v>
      </c>
      <c r="W523" t="str">
        <f t="shared" si="61"/>
        <v>South Swindon </v>
      </c>
      <c r="X523">
        <f t="shared" si="62"/>
        <v>21124</v>
      </c>
      <c r="Z523">
        <v>1</v>
      </c>
      <c r="AA523" s="6">
        <v>521</v>
      </c>
      <c r="AB523" s="7" t="s">
        <v>187</v>
      </c>
      <c r="AC523" s="92">
        <v>46</v>
      </c>
      <c r="AD523" s="92" t="s">
        <v>1464</v>
      </c>
      <c r="AE523" s="93">
        <v>2</v>
      </c>
      <c r="AF523" s="93">
        <v>2</v>
      </c>
      <c r="AG523" s="94" t="s">
        <v>1475</v>
      </c>
      <c r="AH523" s="95">
        <v>1962</v>
      </c>
      <c r="AI523" s="95" t="s">
        <v>1476</v>
      </c>
      <c r="AJ523" s="95" t="s">
        <v>362</v>
      </c>
      <c r="AK523" s="95" t="s">
        <v>1405</v>
      </c>
      <c r="AL523" s="95"/>
      <c r="AM523" s="95" t="s">
        <v>1563</v>
      </c>
      <c r="AN523" s="95">
        <v>1997</v>
      </c>
    </row>
    <row r="524" spans="1:40" ht="12.75">
      <c r="A524" s="6">
        <v>522</v>
      </c>
      <c r="B524" s="7" t="s">
        <v>188</v>
      </c>
      <c r="C524">
        <v>71</v>
      </c>
      <c r="D524" s="6">
        <v>522</v>
      </c>
      <c r="E524" s="7" t="s">
        <v>188</v>
      </c>
      <c r="F524" s="10">
        <v>23037</v>
      </c>
      <c r="G524" s="10">
        <v>11969</v>
      </c>
      <c r="H524" s="10">
        <v>16969</v>
      </c>
      <c r="I524" s="10">
        <v>0</v>
      </c>
      <c r="J524" s="10">
        <v>4776</v>
      </c>
      <c r="K524" s="10">
        <v>74301</v>
      </c>
      <c r="L524" s="11">
        <v>21299</v>
      </c>
      <c r="M524" s="11">
        <v>10847</v>
      </c>
      <c r="N524" s="11">
        <v>16005</v>
      </c>
      <c r="O524" s="12">
        <v>0</v>
      </c>
      <c r="P524" s="12">
        <v>2477</v>
      </c>
      <c r="Q524" s="11">
        <v>75911</v>
      </c>
      <c r="R524">
        <f t="shared" si="56"/>
        <v>0</v>
      </c>
      <c r="S524">
        <f t="shared" si="57"/>
        <v>0</v>
      </c>
      <c r="T524">
        <f t="shared" si="58"/>
        <v>50628</v>
      </c>
      <c r="U524" s="10">
        <f t="shared" si="59"/>
        <v>56751</v>
      </c>
      <c r="V524">
        <f t="shared" si="60"/>
        <v>0.21424903215611915</v>
      </c>
      <c r="W524" t="str">
        <f t="shared" si="61"/>
        <v>Westbury</v>
      </c>
      <c r="X524">
        <f t="shared" si="62"/>
        <v>29329</v>
      </c>
      <c r="Z524">
        <v>0</v>
      </c>
      <c r="AA524" s="6">
        <v>522</v>
      </c>
      <c r="AB524" s="7" t="s">
        <v>188</v>
      </c>
      <c r="AC524" s="92">
        <v>46</v>
      </c>
      <c r="AD524" s="92" t="s">
        <v>1464</v>
      </c>
      <c r="AE524" s="93">
        <v>1</v>
      </c>
      <c r="AF524" s="93">
        <v>1</v>
      </c>
      <c r="AG524" s="94" t="s">
        <v>1477</v>
      </c>
      <c r="AH524" s="95">
        <v>1961</v>
      </c>
      <c r="AI524" s="95" t="s">
        <v>1478</v>
      </c>
      <c r="AJ524" s="95" t="s">
        <v>346</v>
      </c>
      <c r="AK524" s="95" t="s">
        <v>1479</v>
      </c>
      <c r="AL524" s="95"/>
      <c r="AM524" s="95" t="s">
        <v>1593</v>
      </c>
      <c r="AN524" s="95">
        <v>2001</v>
      </c>
    </row>
    <row r="525" spans="1:40" ht="12.75">
      <c r="A525" s="6">
        <v>523</v>
      </c>
      <c r="B525" s="7" t="s">
        <v>189</v>
      </c>
      <c r="C525">
        <v>69</v>
      </c>
      <c r="D525" s="6">
        <v>523</v>
      </c>
      <c r="E525" s="7" t="s">
        <v>189</v>
      </c>
      <c r="F525" s="10">
        <v>24620</v>
      </c>
      <c r="G525" s="10">
        <v>19725</v>
      </c>
      <c r="H525" s="10">
        <v>6200</v>
      </c>
      <c r="I525" s="10">
        <v>0</v>
      </c>
      <c r="J525" s="10">
        <v>1662</v>
      </c>
      <c r="K525" s="10">
        <v>67744</v>
      </c>
      <c r="L525" s="11">
        <v>23640</v>
      </c>
      <c r="M525" s="11">
        <v>15502</v>
      </c>
      <c r="N525" s="11">
        <v>5430</v>
      </c>
      <c r="O525" s="12">
        <v>0</v>
      </c>
      <c r="P525" s="12">
        <v>1112</v>
      </c>
      <c r="Q525" s="11">
        <v>68115</v>
      </c>
      <c r="R525">
        <f t="shared" si="56"/>
        <v>0</v>
      </c>
      <c r="S525">
        <f t="shared" si="57"/>
        <v>0</v>
      </c>
      <c r="T525">
        <f t="shared" si="58"/>
        <v>45684</v>
      </c>
      <c r="U525" s="10">
        <f t="shared" si="59"/>
        <v>52207</v>
      </c>
      <c r="V525">
        <f t="shared" si="60"/>
        <v>0.33933105682514664</v>
      </c>
      <c r="W525" t="str">
        <f t="shared" si="61"/>
        <v>Bromsgrove</v>
      </c>
      <c r="X525">
        <f t="shared" si="62"/>
        <v>22044</v>
      </c>
      <c r="Z525">
        <v>0</v>
      </c>
      <c r="AA525" s="6">
        <v>523</v>
      </c>
      <c r="AB525" s="7" t="s">
        <v>189</v>
      </c>
      <c r="AC525" s="92">
        <v>47</v>
      </c>
      <c r="AD525" s="92" t="s">
        <v>1480</v>
      </c>
      <c r="AE525" s="93">
        <v>1</v>
      </c>
      <c r="AF525" s="93">
        <v>1</v>
      </c>
      <c r="AG525" s="94" t="s">
        <v>1481</v>
      </c>
      <c r="AH525" s="95">
        <v>1960</v>
      </c>
      <c r="AI525" s="95" t="s">
        <v>1482</v>
      </c>
      <c r="AJ525" s="95" t="s">
        <v>346</v>
      </c>
      <c r="AK525" s="95" t="s">
        <v>1483</v>
      </c>
      <c r="AL525" s="95" t="s">
        <v>1484</v>
      </c>
      <c r="AM525" s="95" t="s">
        <v>1485</v>
      </c>
      <c r="AN525" s="95">
        <v>1997</v>
      </c>
    </row>
    <row r="526" spans="1:40" ht="12.75">
      <c r="A526" s="6">
        <v>524</v>
      </c>
      <c r="B526" s="7" t="s">
        <v>190</v>
      </c>
      <c r="C526">
        <v>63</v>
      </c>
      <c r="D526" s="6">
        <v>524</v>
      </c>
      <c r="E526" s="7" t="s">
        <v>190</v>
      </c>
      <c r="F526" s="10">
        <v>22888</v>
      </c>
      <c r="G526" s="10">
        <v>8831</v>
      </c>
      <c r="H526" s="10">
        <v>14053</v>
      </c>
      <c r="I526" s="10">
        <v>0</v>
      </c>
      <c r="J526" s="10">
        <v>4781</v>
      </c>
      <c r="K526" s="10">
        <v>65993</v>
      </c>
      <c r="L526" s="11">
        <v>22879</v>
      </c>
      <c r="M526" s="11">
        <v>7872</v>
      </c>
      <c r="N526" s="11">
        <v>12512</v>
      </c>
      <c r="O526" s="12">
        <v>0</v>
      </c>
      <c r="P526" s="12">
        <v>3466</v>
      </c>
      <c r="Q526" s="11">
        <v>68695</v>
      </c>
      <c r="R526">
        <f t="shared" si="56"/>
        <v>0</v>
      </c>
      <c r="S526">
        <f t="shared" si="57"/>
        <v>0</v>
      </c>
      <c r="T526">
        <f t="shared" si="58"/>
        <v>46729</v>
      </c>
      <c r="U526" s="10">
        <f t="shared" si="59"/>
        <v>50553</v>
      </c>
      <c r="V526">
        <f t="shared" si="60"/>
        <v>0.16846069892358065</v>
      </c>
      <c r="W526" t="str">
        <f t="shared" si="61"/>
        <v>Leominster</v>
      </c>
      <c r="X526">
        <f t="shared" si="62"/>
        <v>23850</v>
      </c>
      <c r="Z526">
        <v>0</v>
      </c>
      <c r="AA526" s="6">
        <v>524</v>
      </c>
      <c r="AB526" s="7" t="s">
        <v>190</v>
      </c>
      <c r="AC526" s="92">
        <v>47</v>
      </c>
      <c r="AD526" s="92" t="s">
        <v>1480</v>
      </c>
      <c r="AE526" s="93">
        <v>1</v>
      </c>
      <c r="AF526" s="93">
        <v>1</v>
      </c>
      <c r="AG526" s="94" t="s">
        <v>1486</v>
      </c>
      <c r="AH526" s="95"/>
      <c r="AI526" s="95" t="s">
        <v>1598</v>
      </c>
      <c r="AJ526" s="95" t="s">
        <v>421</v>
      </c>
      <c r="AK526" s="95" t="s">
        <v>1487</v>
      </c>
      <c r="AL526" s="95"/>
      <c r="AM526" s="95" t="s">
        <v>1488</v>
      </c>
      <c r="AN526" s="95">
        <v>2001</v>
      </c>
    </row>
    <row r="527" spans="1:40" ht="12.75">
      <c r="A527" s="6">
        <v>525</v>
      </c>
      <c r="B527" s="7" t="s">
        <v>191</v>
      </c>
      <c r="C527">
        <v>69</v>
      </c>
      <c r="D527" s="6">
        <v>525</v>
      </c>
      <c r="E527" s="7" t="s">
        <v>191</v>
      </c>
      <c r="F527" s="10">
        <v>24092</v>
      </c>
      <c r="G527" s="10">
        <v>14680</v>
      </c>
      <c r="H527" s="10">
        <v>9458</v>
      </c>
      <c r="I527" s="10">
        <v>0</v>
      </c>
      <c r="J527" s="10">
        <v>2589</v>
      </c>
      <c r="K527" s="10">
        <v>68381</v>
      </c>
      <c r="L527" s="11">
        <v>22937</v>
      </c>
      <c r="M527" s="11">
        <v>12310</v>
      </c>
      <c r="N527" s="11">
        <v>8420</v>
      </c>
      <c r="O527" s="12">
        <v>0</v>
      </c>
      <c r="P527" s="12">
        <v>1230</v>
      </c>
      <c r="Q527" s="11">
        <v>71985</v>
      </c>
      <c r="R527">
        <f t="shared" si="56"/>
        <v>0</v>
      </c>
      <c r="S527">
        <f t="shared" si="57"/>
        <v>0</v>
      </c>
      <c r="T527">
        <f t="shared" si="58"/>
        <v>44897</v>
      </c>
      <c r="U527" s="10">
        <f t="shared" si="59"/>
        <v>50819</v>
      </c>
      <c r="V527">
        <f t="shared" si="60"/>
        <v>0.27418313027596497</v>
      </c>
      <c r="W527" t="str">
        <f t="shared" si="61"/>
        <v>Mid Worcestershire </v>
      </c>
      <c r="X527">
        <f t="shared" si="62"/>
        <v>21960</v>
      </c>
      <c r="Z527">
        <v>0</v>
      </c>
      <c r="AA527" s="6">
        <v>525</v>
      </c>
      <c r="AB527" s="7" t="s">
        <v>191</v>
      </c>
      <c r="AC527" s="92">
        <v>47</v>
      </c>
      <c r="AD527" s="92" t="s">
        <v>1480</v>
      </c>
      <c r="AE527" s="93">
        <v>1</v>
      </c>
      <c r="AF527" s="93">
        <v>1</v>
      </c>
      <c r="AG527" s="94" t="s">
        <v>1489</v>
      </c>
      <c r="AH527" s="95">
        <v>1955</v>
      </c>
      <c r="AI527" s="95" t="s">
        <v>1490</v>
      </c>
      <c r="AJ527" s="95" t="s">
        <v>346</v>
      </c>
      <c r="AK527" s="95" t="s">
        <v>768</v>
      </c>
      <c r="AL527" s="95"/>
      <c r="AM527" s="95" t="s">
        <v>1491</v>
      </c>
      <c r="AN527" s="95">
        <v>1997</v>
      </c>
    </row>
    <row r="528" spans="1:40" ht="12.75">
      <c r="A528" s="6">
        <v>526</v>
      </c>
      <c r="B528" s="7" t="s">
        <v>192</v>
      </c>
      <c r="C528">
        <v>69</v>
      </c>
      <c r="D528" s="6">
        <v>526</v>
      </c>
      <c r="E528" s="7" t="s">
        <v>192</v>
      </c>
      <c r="F528" s="10">
        <v>16155</v>
      </c>
      <c r="G528" s="10">
        <v>22280</v>
      </c>
      <c r="H528" s="10">
        <v>4935</v>
      </c>
      <c r="I528" s="10">
        <v>0</v>
      </c>
      <c r="J528" s="10">
        <v>1378</v>
      </c>
      <c r="K528" s="10">
        <v>60481</v>
      </c>
      <c r="L528" s="11">
        <v>14415</v>
      </c>
      <c r="M528" s="11">
        <v>16899</v>
      </c>
      <c r="N528" s="11">
        <v>3808</v>
      </c>
      <c r="O528" s="12">
        <v>0</v>
      </c>
      <c r="P528" s="12">
        <v>1910</v>
      </c>
      <c r="Q528" s="11">
        <v>62543</v>
      </c>
      <c r="R528">
        <f t="shared" si="56"/>
        <v>1</v>
      </c>
      <c r="S528">
        <f t="shared" si="57"/>
        <v>1</v>
      </c>
      <c r="T528">
        <f t="shared" si="58"/>
        <v>37032</v>
      </c>
      <c r="U528" s="10">
        <f t="shared" si="59"/>
        <v>44748</v>
      </c>
      <c r="V528">
        <f t="shared" si="60"/>
        <v>0.4563350615683733</v>
      </c>
      <c r="W528" t="str">
        <f t="shared" si="61"/>
        <v>Redditch</v>
      </c>
      <c r="X528">
        <f t="shared" si="62"/>
        <v>20133</v>
      </c>
      <c r="Z528">
        <v>1</v>
      </c>
      <c r="AA528" s="6">
        <v>526</v>
      </c>
      <c r="AB528" s="7" t="s">
        <v>192</v>
      </c>
      <c r="AC528" s="92">
        <v>47</v>
      </c>
      <c r="AD528" s="92" t="s">
        <v>1480</v>
      </c>
      <c r="AE528" s="93">
        <v>2</v>
      </c>
      <c r="AF528" s="93">
        <v>2</v>
      </c>
      <c r="AG528" s="94" t="s">
        <v>1492</v>
      </c>
      <c r="AH528" s="95">
        <v>1962</v>
      </c>
      <c r="AI528" s="95" t="s">
        <v>1493</v>
      </c>
      <c r="AJ528" s="95" t="s">
        <v>362</v>
      </c>
      <c r="AK528" s="95" t="s">
        <v>1672</v>
      </c>
      <c r="AL528" s="95"/>
      <c r="AM528" s="95" t="s">
        <v>1494</v>
      </c>
      <c r="AN528" s="95">
        <v>1997</v>
      </c>
    </row>
    <row r="529" spans="1:40" ht="12.75">
      <c r="A529" s="6">
        <v>527</v>
      </c>
      <c r="B529" s="7" t="s">
        <v>193</v>
      </c>
      <c r="C529">
        <v>45</v>
      </c>
      <c r="D529" s="6">
        <v>527</v>
      </c>
      <c r="E529" s="7" t="s">
        <v>193</v>
      </c>
      <c r="F529" s="10">
        <v>22223</v>
      </c>
      <c r="G529" s="10">
        <v>7738</v>
      </c>
      <c r="H529" s="10">
        <v>18377</v>
      </c>
      <c r="I529" s="10">
        <v>0</v>
      </c>
      <c r="J529" s="10">
        <v>1006</v>
      </c>
      <c r="K529" s="10">
        <v>64712</v>
      </c>
      <c r="L529" s="11">
        <v>20597</v>
      </c>
      <c r="M529" s="11">
        <v>6275</v>
      </c>
      <c r="N529" s="11">
        <v>15223</v>
      </c>
      <c r="O529" s="12">
        <v>0</v>
      </c>
      <c r="P529" s="12">
        <v>2712</v>
      </c>
      <c r="Q529" s="11">
        <v>66769</v>
      </c>
      <c r="R529">
        <f t="shared" si="56"/>
        <v>0</v>
      </c>
      <c r="S529">
        <f t="shared" si="57"/>
        <v>0</v>
      </c>
      <c r="T529">
        <f t="shared" si="58"/>
        <v>44807</v>
      </c>
      <c r="U529" s="10">
        <f t="shared" si="59"/>
        <v>49344</v>
      </c>
      <c r="V529">
        <f t="shared" si="60"/>
        <v>0.14004508224161402</v>
      </c>
      <c r="W529" t="str">
        <f t="shared" si="61"/>
        <v>West Worcestershire </v>
      </c>
      <c r="X529">
        <f t="shared" si="62"/>
        <v>24210</v>
      </c>
      <c r="Z529">
        <v>0</v>
      </c>
      <c r="AA529" s="6">
        <v>527</v>
      </c>
      <c r="AB529" s="7" t="s">
        <v>193</v>
      </c>
      <c r="AC529" s="92">
        <v>47</v>
      </c>
      <c r="AD529" s="92" t="s">
        <v>1480</v>
      </c>
      <c r="AE529" s="93">
        <v>1</v>
      </c>
      <c r="AF529" s="93">
        <v>1</v>
      </c>
      <c r="AG529" s="94" t="s">
        <v>1495</v>
      </c>
      <c r="AH529" s="95">
        <v>1943</v>
      </c>
      <c r="AI529" s="95" t="s">
        <v>1496</v>
      </c>
      <c r="AJ529" s="95" t="s">
        <v>346</v>
      </c>
      <c r="AK529" s="95" t="s">
        <v>1497</v>
      </c>
      <c r="AL529" s="95"/>
      <c r="AM529" s="95" t="s">
        <v>1498</v>
      </c>
      <c r="AN529" s="95">
        <v>1974</v>
      </c>
    </row>
    <row r="530" spans="1:40" ht="12.75">
      <c r="A530" s="6">
        <v>528</v>
      </c>
      <c r="B530" s="7" t="s">
        <v>194</v>
      </c>
      <c r="C530">
        <v>69</v>
      </c>
      <c r="D530" s="6">
        <v>528</v>
      </c>
      <c r="E530" s="7" t="s">
        <v>194</v>
      </c>
      <c r="F530" s="10">
        <v>18423</v>
      </c>
      <c r="G530" s="10">
        <v>25848</v>
      </c>
      <c r="H530" s="10">
        <v>6462</v>
      </c>
      <c r="I530" s="10">
        <v>0</v>
      </c>
      <c r="J530" s="10">
        <v>886</v>
      </c>
      <c r="K530" s="10">
        <v>69234</v>
      </c>
      <c r="L530" s="11">
        <v>15712</v>
      </c>
      <c r="M530" s="11">
        <v>21478</v>
      </c>
      <c r="N530" s="11">
        <v>5578</v>
      </c>
      <c r="O530" s="12">
        <v>0</v>
      </c>
      <c r="P530" s="12">
        <v>1442</v>
      </c>
      <c r="Q530" s="11">
        <v>71255</v>
      </c>
      <c r="R530">
        <f t="shared" si="56"/>
        <v>1</v>
      </c>
      <c r="S530">
        <f t="shared" si="57"/>
        <v>1</v>
      </c>
      <c r="T530">
        <f t="shared" si="58"/>
        <v>44210</v>
      </c>
      <c r="U530" s="10">
        <f t="shared" si="59"/>
        <v>51619</v>
      </c>
      <c r="V530">
        <f t="shared" si="60"/>
        <v>0.4858176883058132</v>
      </c>
      <c r="W530" t="str">
        <f t="shared" si="61"/>
        <v>Worcester</v>
      </c>
      <c r="X530">
        <f t="shared" si="62"/>
        <v>22732</v>
      </c>
      <c r="Z530">
        <v>0</v>
      </c>
      <c r="AA530" s="6">
        <v>528</v>
      </c>
      <c r="AB530" s="7" t="s">
        <v>194</v>
      </c>
      <c r="AC530" s="92">
        <v>47</v>
      </c>
      <c r="AD530" s="92" t="s">
        <v>1480</v>
      </c>
      <c r="AE530" s="93">
        <v>2</v>
      </c>
      <c r="AF530" s="93">
        <v>2</v>
      </c>
      <c r="AG530" s="94" t="s">
        <v>1499</v>
      </c>
      <c r="AH530" s="95">
        <v>1963</v>
      </c>
      <c r="AI530" s="95" t="s">
        <v>1500</v>
      </c>
      <c r="AJ530" s="95" t="s">
        <v>346</v>
      </c>
      <c r="AK530" s="95" t="s">
        <v>1501</v>
      </c>
      <c r="AL530" s="95" t="s">
        <v>1502</v>
      </c>
      <c r="AM530" s="95" t="s">
        <v>2088</v>
      </c>
      <c r="AN530" s="95">
        <v>1997</v>
      </c>
    </row>
    <row r="531" spans="1:40" ht="12.75">
      <c r="A531" s="6">
        <v>529</v>
      </c>
      <c r="B531" s="7" t="s">
        <v>195</v>
      </c>
      <c r="C531">
        <v>63</v>
      </c>
      <c r="D531" s="6">
        <v>529</v>
      </c>
      <c r="E531" s="7" t="s">
        <v>195</v>
      </c>
      <c r="F531" s="10">
        <v>19897</v>
      </c>
      <c r="G531" s="10">
        <v>26843</v>
      </c>
      <c r="H531" s="10">
        <v>4377</v>
      </c>
      <c r="I531" s="10">
        <v>0</v>
      </c>
      <c r="J531" s="10">
        <v>3938</v>
      </c>
      <c r="K531" s="10">
        <v>73063</v>
      </c>
      <c r="L531" s="11">
        <v>9350</v>
      </c>
      <c r="M531" s="11">
        <v>10857</v>
      </c>
      <c r="N531" s="11">
        <v>0</v>
      </c>
      <c r="O531" s="12">
        <v>0</v>
      </c>
      <c r="P531" s="12">
        <v>28855</v>
      </c>
      <c r="Q531" s="11">
        <v>72152</v>
      </c>
      <c r="R531">
        <f t="shared" si="56"/>
        <v>0</v>
      </c>
      <c r="S531">
        <f t="shared" si="57"/>
        <v>1</v>
      </c>
      <c r="T531">
        <f t="shared" si="58"/>
        <v>49062</v>
      </c>
      <c r="U531" s="10">
        <f t="shared" si="59"/>
        <v>55055</v>
      </c>
      <c r="V531">
        <f t="shared" si="60"/>
        <v>0.22129142717378011</v>
      </c>
      <c r="W531" t="str">
        <f t="shared" si="61"/>
        <v>Wyre Forest</v>
      </c>
      <c r="X531">
        <f t="shared" si="62"/>
        <v>20207</v>
      </c>
      <c r="Z531">
        <v>0</v>
      </c>
      <c r="AA531" s="6">
        <v>529</v>
      </c>
      <c r="AB531" s="7" t="s">
        <v>195</v>
      </c>
      <c r="AC531" s="92">
        <v>47</v>
      </c>
      <c r="AD531" s="92" t="s">
        <v>1480</v>
      </c>
      <c r="AE531" s="93">
        <v>6</v>
      </c>
      <c r="AF531" s="93">
        <v>2</v>
      </c>
      <c r="AG531" s="94" t="s">
        <v>1503</v>
      </c>
      <c r="AH531" s="95"/>
      <c r="AI531" s="95" t="s">
        <v>1504</v>
      </c>
      <c r="AJ531" s="95" t="s">
        <v>346</v>
      </c>
      <c r="AK531" s="95" t="s">
        <v>1505</v>
      </c>
      <c r="AL531" s="95" t="s">
        <v>1506</v>
      </c>
      <c r="AM531" s="95" t="s">
        <v>1507</v>
      </c>
      <c r="AN531" s="95">
        <v>2001</v>
      </c>
    </row>
    <row r="532" spans="1:40" ht="12.75">
      <c r="A532" s="6">
        <v>530</v>
      </c>
      <c r="B532" s="7" t="s">
        <v>196</v>
      </c>
      <c r="C532">
        <v>76</v>
      </c>
      <c r="D532" s="6">
        <v>530</v>
      </c>
      <c r="E532" s="7" t="s">
        <v>196</v>
      </c>
      <c r="F532" s="10">
        <v>2835</v>
      </c>
      <c r="G532" s="10">
        <v>25650</v>
      </c>
      <c r="H532" s="10">
        <v>4079</v>
      </c>
      <c r="I532" s="10">
        <v>2088</v>
      </c>
      <c r="J532" s="10">
        <v>1311</v>
      </c>
      <c r="K532" s="10">
        <v>50025</v>
      </c>
      <c r="L532" s="11">
        <v>2296</v>
      </c>
      <c r="M532" s="11">
        <v>19063</v>
      </c>
      <c r="N532" s="11">
        <v>2933</v>
      </c>
      <c r="O532" s="12">
        <v>2955</v>
      </c>
      <c r="P532" s="12">
        <v>2943</v>
      </c>
      <c r="Q532" s="11">
        <v>49660</v>
      </c>
      <c r="R532">
        <f t="shared" si="56"/>
        <v>1</v>
      </c>
      <c r="S532">
        <f t="shared" si="57"/>
        <v>1</v>
      </c>
      <c r="T532">
        <f t="shared" si="58"/>
        <v>30190</v>
      </c>
      <c r="U532" s="10">
        <f t="shared" si="59"/>
        <v>35963</v>
      </c>
      <c r="V532">
        <f t="shared" si="60"/>
        <v>0.6314342497515734</v>
      </c>
      <c r="W532" t="str">
        <f t="shared" si="61"/>
        <v>Aberavon</v>
      </c>
      <c r="X532">
        <f t="shared" si="62"/>
        <v>11127</v>
      </c>
      <c r="Z532">
        <v>0</v>
      </c>
      <c r="AA532" s="6">
        <v>530</v>
      </c>
      <c r="AB532" s="7" t="s">
        <v>196</v>
      </c>
      <c r="AC532" s="92">
        <v>48</v>
      </c>
      <c r="AD532" s="92" t="s">
        <v>1508</v>
      </c>
      <c r="AE532" s="93">
        <v>2</v>
      </c>
      <c r="AF532" s="93">
        <v>2</v>
      </c>
      <c r="AG532" s="94" t="s">
        <v>2509</v>
      </c>
      <c r="AH532" s="95"/>
      <c r="AI532" s="95" t="s">
        <v>2510</v>
      </c>
      <c r="AJ532" s="95" t="s">
        <v>346</v>
      </c>
      <c r="AK532" s="95" t="s">
        <v>2511</v>
      </c>
      <c r="AL532" s="95" t="s">
        <v>2512</v>
      </c>
      <c r="AM532" s="95" t="s">
        <v>2088</v>
      </c>
      <c r="AN532" s="95">
        <v>2001</v>
      </c>
    </row>
    <row r="533" spans="1:40" ht="12.75">
      <c r="A533" s="6">
        <v>531</v>
      </c>
      <c r="B533" s="7" t="s">
        <v>197</v>
      </c>
      <c r="C533">
        <v>73</v>
      </c>
      <c r="D533" s="6">
        <v>531</v>
      </c>
      <c r="E533" s="7" t="s">
        <v>197</v>
      </c>
      <c r="F533" s="10">
        <v>9552</v>
      </c>
      <c r="G533" s="10">
        <v>25955</v>
      </c>
      <c r="H533" s="10">
        <v>4076</v>
      </c>
      <c r="I533" s="10">
        <v>738</v>
      </c>
      <c r="J533" s="10">
        <v>1627</v>
      </c>
      <c r="K533" s="10">
        <v>58091</v>
      </c>
      <c r="L533" s="11">
        <v>9303</v>
      </c>
      <c r="M533" s="11">
        <v>18525</v>
      </c>
      <c r="N533" s="11">
        <v>4585</v>
      </c>
      <c r="O533" s="12">
        <v>1182</v>
      </c>
      <c r="P533" s="12">
        <v>1826</v>
      </c>
      <c r="Q533" s="11">
        <v>60478</v>
      </c>
      <c r="R533">
        <f t="shared" si="56"/>
        <v>1</v>
      </c>
      <c r="S533">
        <f t="shared" si="57"/>
        <v>1</v>
      </c>
      <c r="T533">
        <f t="shared" si="58"/>
        <v>35421</v>
      </c>
      <c r="U533" s="10">
        <f t="shared" si="59"/>
        <v>41948</v>
      </c>
      <c r="V533">
        <f t="shared" si="60"/>
        <v>0.522994833573304</v>
      </c>
      <c r="W533" t="str">
        <f t="shared" si="61"/>
        <v>Alyn and Deeside</v>
      </c>
      <c r="X533">
        <f t="shared" si="62"/>
        <v>16896</v>
      </c>
      <c r="Z533">
        <v>0</v>
      </c>
      <c r="AA533" s="6">
        <v>531</v>
      </c>
      <c r="AB533" s="7" t="s">
        <v>197</v>
      </c>
      <c r="AC533" s="92">
        <v>48</v>
      </c>
      <c r="AD533" s="92" t="s">
        <v>1508</v>
      </c>
      <c r="AE533" s="93">
        <v>2</v>
      </c>
      <c r="AF533" s="93">
        <v>2</v>
      </c>
      <c r="AG533" s="94" t="s">
        <v>2513</v>
      </c>
      <c r="AH533" s="95" t="s">
        <v>2514</v>
      </c>
      <c r="AI533" s="95"/>
      <c r="AJ533" s="95" t="s">
        <v>387</v>
      </c>
      <c r="AK533" s="95"/>
      <c r="AL533" s="95"/>
      <c r="AM533" s="95" t="s">
        <v>1159</v>
      </c>
      <c r="AN533" s="95">
        <v>2001</v>
      </c>
    </row>
    <row r="534" spans="1:40" ht="12.75">
      <c r="A534" s="6">
        <v>532</v>
      </c>
      <c r="B534" s="7" t="s">
        <v>198</v>
      </c>
      <c r="C534">
        <v>75</v>
      </c>
      <c r="D534" s="6">
        <v>532</v>
      </c>
      <c r="E534" s="7" t="s">
        <v>198</v>
      </c>
      <c r="F534" s="10">
        <v>2607</v>
      </c>
      <c r="G534" s="10">
        <v>31493</v>
      </c>
      <c r="H534" s="10">
        <v>3458</v>
      </c>
      <c r="I534" s="10">
        <v>2072</v>
      </c>
      <c r="J534" s="10">
        <v>0</v>
      </c>
      <c r="K534" s="10">
        <v>54800</v>
      </c>
      <c r="L534" s="11">
        <v>2383</v>
      </c>
      <c r="M534" s="11">
        <v>22855</v>
      </c>
      <c r="N534" s="11">
        <v>2945</v>
      </c>
      <c r="O534" s="12">
        <v>3542</v>
      </c>
      <c r="P534" s="12">
        <v>0</v>
      </c>
      <c r="Q534" s="11">
        <v>53353</v>
      </c>
      <c r="R534">
        <f t="shared" si="56"/>
        <v>1</v>
      </c>
      <c r="S534">
        <f t="shared" si="57"/>
        <v>1</v>
      </c>
      <c r="T534">
        <f t="shared" si="58"/>
        <v>31725</v>
      </c>
      <c r="U534" s="10">
        <f t="shared" si="59"/>
        <v>39630</v>
      </c>
      <c r="V534">
        <f t="shared" si="60"/>
        <v>0.7204097714736013</v>
      </c>
      <c r="W534" t="str">
        <f t="shared" si="61"/>
        <v>Blaenau Gwent</v>
      </c>
      <c r="X534">
        <f t="shared" si="62"/>
        <v>8870</v>
      </c>
      <c r="Z534">
        <v>1</v>
      </c>
      <c r="AA534" s="6">
        <v>532</v>
      </c>
      <c r="AB534" s="7" t="s">
        <v>198</v>
      </c>
      <c r="AC534" s="92">
        <v>48</v>
      </c>
      <c r="AD534" s="92" t="s">
        <v>1508</v>
      </c>
      <c r="AE534" s="93">
        <v>2</v>
      </c>
      <c r="AF534" s="93">
        <v>2</v>
      </c>
      <c r="AG534" s="94" t="s">
        <v>2515</v>
      </c>
      <c r="AH534" s="95">
        <v>1944</v>
      </c>
      <c r="AI534" s="95" t="s">
        <v>2516</v>
      </c>
      <c r="AJ534" s="95" t="s">
        <v>385</v>
      </c>
      <c r="AK534" s="95" t="s">
        <v>2517</v>
      </c>
      <c r="AL534" s="95"/>
      <c r="AM534" s="95" t="s">
        <v>2518</v>
      </c>
      <c r="AN534" s="95">
        <v>1992</v>
      </c>
    </row>
    <row r="535" spans="1:40" ht="12.75">
      <c r="A535" s="6">
        <v>533</v>
      </c>
      <c r="B535" s="7" t="s">
        <v>199</v>
      </c>
      <c r="C535">
        <v>72</v>
      </c>
      <c r="D535" s="6">
        <v>533</v>
      </c>
      <c r="E535" s="7" t="s">
        <v>199</v>
      </c>
      <c r="F535" s="10">
        <v>12419</v>
      </c>
      <c r="G535" s="10">
        <v>11424</v>
      </c>
      <c r="H535" s="10">
        <v>17516</v>
      </c>
      <c r="I535" s="10">
        <v>622</v>
      </c>
      <c r="J535" s="10">
        <v>900</v>
      </c>
      <c r="K535" s="10">
        <v>52142</v>
      </c>
      <c r="L535" s="11">
        <v>13073</v>
      </c>
      <c r="M535" s="11">
        <v>8024</v>
      </c>
      <c r="N535" s="11">
        <v>13824</v>
      </c>
      <c r="O535" s="12">
        <v>1301</v>
      </c>
      <c r="P535" s="12">
        <v>1294</v>
      </c>
      <c r="Q535" s="11">
        <v>52247</v>
      </c>
      <c r="R535">
        <f t="shared" si="56"/>
        <v>0</v>
      </c>
      <c r="S535">
        <f t="shared" si="57"/>
        <v>0</v>
      </c>
      <c r="T535">
        <f t="shared" si="58"/>
        <v>37516</v>
      </c>
      <c r="U535" s="10">
        <f t="shared" si="59"/>
        <v>42881</v>
      </c>
      <c r="V535">
        <f t="shared" si="60"/>
        <v>0.21388207698048833</v>
      </c>
      <c r="W535" t="str">
        <f t="shared" si="61"/>
        <v>Brecon and Radnorshire</v>
      </c>
      <c r="X535">
        <f t="shared" si="62"/>
        <v>23692</v>
      </c>
      <c r="Z535">
        <v>0</v>
      </c>
      <c r="AA535" s="6">
        <v>533</v>
      </c>
      <c r="AB535" s="7" t="s">
        <v>199</v>
      </c>
      <c r="AC535" s="92">
        <v>48</v>
      </c>
      <c r="AD535" s="92" t="s">
        <v>1508</v>
      </c>
      <c r="AE535" s="93">
        <v>3</v>
      </c>
      <c r="AF535" s="93">
        <v>3</v>
      </c>
      <c r="AG535" s="94" t="s">
        <v>2519</v>
      </c>
      <c r="AH535" s="95"/>
      <c r="AI535" s="95" t="s">
        <v>2520</v>
      </c>
      <c r="AJ535" s="95" t="s">
        <v>346</v>
      </c>
      <c r="AK535" s="95" t="s">
        <v>1378</v>
      </c>
      <c r="AL535" s="95"/>
      <c r="AM535" s="95" t="s">
        <v>488</v>
      </c>
      <c r="AN535" s="95">
        <v>2001</v>
      </c>
    </row>
    <row r="536" spans="1:40" ht="12.75">
      <c r="A536" s="6">
        <v>534</v>
      </c>
      <c r="B536" s="7" t="s">
        <v>200</v>
      </c>
      <c r="C536">
        <v>76</v>
      </c>
      <c r="D536" s="6">
        <v>534</v>
      </c>
      <c r="E536" s="7" t="s">
        <v>200</v>
      </c>
      <c r="F536" s="10">
        <v>9867</v>
      </c>
      <c r="G536" s="10">
        <v>25115</v>
      </c>
      <c r="H536" s="10">
        <v>4968</v>
      </c>
      <c r="I536" s="10">
        <v>1649</v>
      </c>
      <c r="J536" s="10">
        <v>1662</v>
      </c>
      <c r="K536" s="10">
        <v>59721</v>
      </c>
      <c r="L536" s="11">
        <v>9377</v>
      </c>
      <c r="M536" s="11">
        <v>19422</v>
      </c>
      <c r="N536" s="11">
        <v>5330</v>
      </c>
      <c r="O536" s="12">
        <v>2652</v>
      </c>
      <c r="P536" s="12">
        <v>223</v>
      </c>
      <c r="Q536" s="11">
        <v>61496</v>
      </c>
      <c r="R536">
        <f t="shared" si="56"/>
        <v>1</v>
      </c>
      <c r="S536">
        <f t="shared" si="57"/>
        <v>1</v>
      </c>
      <c r="T536">
        <f t="shared" si="58"/>
        <v>37004</v>
      </c>
      <c r="U536" s="10">
        <f t="shared" si="59"/>
        <v>43261</v>
      </c>
      <c r="V536">
        <f t="shared" si="60"/>
        <v>0.5248621770619393</v>
      </c>
      <c r="W536" t="str">
        <f t="shared" si="61"/>
        <v>Bridgend</v>
      </c>
      <c r="X536">
        <f t="shared" si="62"/>
        <v>17582</v>
      </c>
      <c r="Z536">
        <v>0</v>
      </c>
      <c r="AA536" s="6">
        <v>534</v>
      </c>
      <c r="AB536" s="7" t="s">
        <v>200</v>
      </c>
      <c r="AC536" s="92">
        <v>48</v>
      </c>
      <c r="AD536" s="92" t="s">
        <v>1508</v>
      </c>
      <c r="AE536" s="93">
        <v>2</v>
      </c>
      <c r="AF536" s="93">
        <v>2</v>
      </c>
      <c r="AG536" s="94" t="s">
        <v>2521</v>
      </c>
      <c r="AH536" s="95">
        <v>1943</v>
      </c>
      <c r="AI536" s="95" t="s">
        <v>2522</v>
      </c>
      <c r="AJ536" s="95" t="s">
        <v>346</v>
      </c>
      <c r="AK536" s="95" t="s">
        <v>2523</v>
      </c>
      <c r="AL536" s="95"/>
      <c r="AM536" s="95" t="s">
        <v>2060</v>
      </c>
      <c r="AN536" s="95">
        <v>1987</v>
      </c>
    </row>
    <row r="537" spans="1:40" ht="12.75">
      <c r="A537" s="6">
        <v>535</v>
      </c>
      <c r="B537" s="7" t="s">
        <v>201</v>
      </c>
      <c r="C537">
        <v>73</v>
      </c>
      <c r="D537" s="6">
        <v>535</v>
      </c>
      <c r="E537" s="7" t="s">
        <v>201</v>
      </c>
      <c r="F537" s="10">
        <v>4230</v>
      </c>
      <c r="G537" s="10">
        <v>9667</v>
      </c>
      <c r="H537" s="10">
        <v>1686</v>
      </c>
      <c r="I537" s="10">
        <v>17616</v>
      </c>
      <c r="J537" s="10">
        <v>811</v>
      </c>
      <c r="K537" s="10">
        <v>46815</v>
      </c>
      <c r="L537" s="11">
        <v>4403</v>
      </c>
      <c r="M537" s="11">
        <v>9383</v>
      </c>
      <c r="N537" s="11">
        <v>1823</v>
      </c>
      <c r="O537" s="12">
        <v>12894</v>
      </c>
      <c r="P537" s="12">
        <v>550</v>
      </c>
      <c r="Q537" s="11">
        <v>47354</v>
      </c>
      <c r="R537">
        <f t="shared" si="56"/>
        <v>0</v>
      </c>
      <c r="S537">
        <f t="shared" si="57"/>
        <v>0</v>
      </c>
      <c r="T537">
        <f t="shared" si="58"/>
        <v>29053</v>
      </c>
      <c r="U537" s="10">
        <f t="shared" si="59"/>
        <v>34010</v>
      </c>
      <c r="V537">
        <f t="shared" si="60"/>
        <v>0.3229614841840774</v>
      </c>
      <c r="W537" t="str">
        <f t="shared" si="61"/>
        <v>Caernarfon</v>
      </c>
      <c r="X537">
        <f t="shared" si="62"/>
        <v>16159</v>
      </c>
      <c r="Z537">
        <v>0</v>
      </c>
      <c r="AA537" s="6">
        <v>535</v>
      </c>
      <c r="AB537" s="7" t="s">
        <v>201</v>
      </c>
      <c r="AC537" s="92">
        <v>48</v>
      </c>
      <c r="AD537" s="92" t="s">
        <v>1508</v>
      </c>
      <c r="AE537" s="93">
        <v>4</v>
      </c>
      <c r="AF537" s="93">
        <v>4</v>
      </c>
      <c r="AG537" s="94" t="s">
        <v>2524</v>
      </c>
      <c r="AH537" s="95">
        <v>1953</v>
      </c>
      <c r="AI537" s="95" t="s">
        <v>2525</v>
      </c>
      <c r="AJ537" s="95" t="s">
        <v>387</v>
      </c>
      <c r="AK537" s="95" t="s">
        <v>2526</v>
      </c>
      <c r="AL537" s="95" t="s">
        <v>2527</v>
      </c>
      <c r="AM537" s="95" t="s">
        <v>2088</v>
      </c>
      <c r="AN537" s="95">
        <v>2001</v>
      </c>
    </row>
    <row r="538" spans="1:40" ht="12.75">
      <c r="A538" s="6">
        <v>536</v>
      </c>
      <c r="B538" s="7" t="s">
        <v>202</v>
      </c>
      <c r="C538">
        <v>75</v>
      </c>
      <c r="D538" s="6">
        <v>536</v>
      </c>
      <c r="E538" s="7" t="s">
        <v>202</v>
      </c>
      <c r="F538" s="10">
        <v>4858</v>
      </c>
      <c r="G538" s="10">
        <v>30697</v>
      </c>
      <c r="H538" s="10">
        <v>3724</v>
      </c>
      <c r="I538" s="10">
        <v>4383</v>
      </c>
      <c r="J538" s="10">
        <v>1607</v>
      </c>
      <c r="K538" s="10">
        <v>64621</v>
      </c>
      <c r="L538" s="11">
        <v>4413</v>
      </c>
      <c r="M538" s="11">
        <v>22597</v>
      </c>
      <c r="N538" s="11">
        <v>3649</v>
      </c>
      <c r="O538" s="12">
        <v>8172</v>
      </c>
      <c r="P538" s="12">
        <v>0</v>
      </c>
      <c r="Q538" s="11">
        <v>67593</v>
      </c>
      <c r="R538">
        <f t="shared" si="56"/>
        <v>1</v>
      </c>
      <c r="S538">
        <f t="shared" si="57"/>
        <v>1</v>
      </c>
      <c r="T538">
        <f t="shared" si="58"/>
        <v>38831</v>
      </c>
      <c r="U538" s="10">
        <f t="shared" si="59"/>
        <v>45269</v>
      </c>
      <c r="V538">
        <f t="shared" si="60"/>
        <v>0.5819319615770905</v>
      </c>
      <c r="W538" t="str">
        <f t="shared" si="61"/>
        <v>Caerphilly</v>
      </c>
      <c r="X538">
        <f t="shared" si="62"/>
        <v>16234</v>
      </c>
      <c r="Z538">
        <v>1</v>
      </c>
      <c r="AA538" s="6">
        <v>536</v>
      </c>
      <c r="AB538" s="7" t="s">
        <v>202</v>
      </c>
      <c r="AC538" s="92">
        <v>48</v>
      </c>
      <c r="AD538" s="92" t="s">
        <v>1508</v>
      </c>
      <c r="AE538" s="93">
        <v>2</v>
      </c>
      <c r="AF538" s="93">
        <v>2</v>
      </c>
      <c r="AG538" s="94" t="s">
        <v>2528</v>
      </c>
      <c r="AH538" s="95"/>
      <c r="AI538" s="95" t="s">
        <v>2529</v>
      </c>
      <c r="AJ538" s="95" t="s">
        <v>362</v>
      </c>
      <c r="AK538" s="95" t="s">
        <v>2530</v>
      </c>
      <c r="AL538" s="95" t="s">
        <v>2531</v>
      </c>
      <c r="AM538" s="95" t="s">
        <v>2060</v>
      </c>
      <c r="AN538" s="95">
        <v>2001</v>
      </c>
    </row>
    <row r="539" spans="1:40" ht="12.75">
      <c r="A539" s="6">
        <v>537</v>
      </c>
      <c r="B539" s="7" t="s">
        <v>203</v>
      </c>
      <c r="C539">
        <v>74</v>
      </c>
      <c r="D539" s="6">
        <v>537</v>
      </c>
      <c r="E539" s="7" t="s">
        <v>203</v>
      </c>
      <c r="F539" s="10">
        <v>8470</v>
      </c>
      <c r="G539" s="10">
        <v>18464</v>
      </c>
      <c r="H539" s="10">
        <v>10541</v>
      </c>
      <c r="I539" s="10">
        <v>1504</v>
      </c>
      <c r="J539" s="10">
        <v>3274</v>
      </c>
      <c r="K539" s="10">
        <v>60354</v>
      </c>
      <c r="L539" s="11">
        <v>5537</v>
      </c>
      <c r="M539" s="11">
        <v>13451</v>
      </c>
      <c r="N539" s="11">
        <v>12792</v>
      </c>
      <c r="O539" s="12">
        <v>1680</v>
      </c>
      <c r="P539" s="12">
        <v>1382</v>
      </c>
      <c r="Q539" s="11">
        <v>59785</v>
      </c>
      <c r="R539">
        <f t="shared" si="56"/>
        <v>1</v>
      </c>
      <c r="S539">
        <f t="shared" si="57"/>
        <v>1</v>
      </c>
      <c r="T539">
        <f t="shared" si="58"/>
        <v>34842</v>
      </c>
      <c r="U539" s="10">
        <f t="shared" si="59"/>
        <v>42253</v>
      </c>
      <c r="V539">
        <f t="shared" si="60"/>
        <v>0.38605705757419206</v>
      </c>
      <c r="W539" t="str">
        <f t="shared" si="61"/>
        <v>Cardiff Central</v>
      </c>
      <c r="X539">
        <f t="shared" si="62"/>
        <v>21391</v>
      </c>
      <c r="Z539">
        <v>0</v>
      </c>
      <c r="AA539" s="6">
        <v>537</v>
      </c>
      <c r="AB539" s="7" t="s">
        <v>203</v>
      </c>
      <c r="AC539" s="92">
        <v>48</v>
      </c>
      <c r="AD539" s="92" t="s">
        <v>1508</v>
      </c>
      <c r="AE539" s="93">
        <v>2</v>
      </c>
      <c r="AF539" s="93">
        <v>2</v>
      </c>
      <c r="AG539" s="94" t="s">
        <v>2532</v>
      </c>
      <c r="AH539" s="95">
        <v>1954</v>
      </c>
      <c r="AI539" s="95" t="s">
        <v>2533</v>
      </c>
      <c r="AJ539" s="95" t="s">
        <v>387</v>
      </c>
      <c r="AK539" s="95" t="s">
        <v>2641</v>
      </c>
      <c r="AL539" s="95"/>
      <c r="AM539" s="95" t="s">
        <v>2534</v>
      </c>
      <c r="AN539" s="95">
        <v>1992</v>
      </c>
    </row>
    <row r="540" spans="1:40" ht="12.75">
      <c r="A540" s="6">
        <v>538</v>
      </c>
      <c r="B540" s="7" t="s">
        <v>204</v>
      </c>
      <c r="C540">
        <v>74</v>
      </c>
      <c r="D540" s="6">
        <v>538</v>
      </c>
      <c r="E540" s="7" t="s">
        <v>204</v>
      </c>
      <c r="F540" s="10">
        <v>16334</v>
      </c>
      <c r="G540" s="10">
        <v>24460</v>
      </c>
      <c r="H540" s="10">
        <v>5294</v>
      </c>
      <c r="I540" s="10">
        <v>1201</v>
      </c>
      <c r="J540" s="10">
        <v>1199</v>
      </c>
      <c r="K540" s="10">
        <v>60430</v>
      </c>
      <c r="L540" s="11">
        <v>13680</v>
      </c>
      <c r="M540" s="11">
        <v>19845</v>
      </c>
      <c r="N540" s="11">
        <v>6631</v>
      </c>
      <c r="O540" s="12">
        <v>2471</v>
      </c>
      <c r="P540" s="12">
        <v>613</v>
      </c>
      <c r="Q540" s="11">
        <v>62634</v>
      </c>
      <c r="R540">
        <f t="shared" si="56"/>
        <v>1</v>
      </c>
      <c r="S540">
        <f t="shared" si="57"/>
        <v>1</v>
      </c>
      <c r="T540">
        <f t="shared" si="58"/>
        <v>43240</v>
      </c>
      <c r="U540" s="10">
        <f t="shared" si="59"/>
        <v>48488</v>
      </c>
      <c r="V540">
        <f t="shared" si="60"/>
        <v>0.458950046253469</v>
      </c>
      <c r="W540" t="str">
        <f t="shared" si="61"/>
        <v>Cardiff North</v>
      </c>
      <c r="X540">
        <f t="shared" si="62"/>
        <v>23395</v>
      </c>
      <c r="Z540">
        <v>0</v>
      </c>
      <c r="AA540" s="6">
        <v>538</v>
      </c>
      <c r="AB540" s="7" t="s">
        <v>204</v>
      </c>
      <c r="AC540" s="92">
        <v>48</v>
      </c>
      <c r="AD540" s="92" t="s">
        <v>1508</v>
      </c>
      <c r="AE540" s="93">
        <v>2</v>
      </c>
      <c r="AF540" s="93">
        <v>2</v>
      </c>
      <c r="AG540" s="94" t="s">
        <v>2535</v>
      </c>
      <c r="AH540" s="95">
        <v>1944</v>
      </c>
      <c r="AI540" s="95" t="s">
        <v>2536</v>
      </c>
      <c r="AJ540" s="95" t="s">
        <v>346</v>
      </c>
      <c r="AK540" s="95" t="s">
        <v>2537</v>
      </c>
      <c r="AL540" s="95" t="s">
        <v>2538</v>
      </c>
      <c r="AM540" s="95" t="s">
        <v>2851</v>
      </c>
      <c r="AN540" s="95">
        <v>1997</v>
      </c>
    </row>
    <row r="541" spans="1:40" ht="12.75">
      <c r="A541" s="6">
        <v>539</v>
      </c>
      <c r="B541" s="7" t="s">
        <v>205</v>
      </c>
      <c r="C541">
        <v>74</v>
      </c>
      <c r="D541" s="6">
        <v>539</v>
      </c>
      <c r="E541" s="7" t="s">
        <v>205</v>
      </c>
      <c r="F541" s="10">
        <v>8766</v>
      </c>
      <c r="G541" s="10">
        <v>22647</v>
      </c>
      <c r="H541" s="10">
        <v>3964</v>
      </c>
      <c r="I541" s="10">
        <v>1356</v>
      </c>
      <c r="J541" s="10">
        <v>5667</v>
      </c>
      <c r="K541" s="10">
        <v>61838</v>
      </c>
      <c r="L541" s="11">
        <v>7807</v>
      </c>
      <c r="M541" s="11">
        <v>20094</v>
      </c>
      <c r="N541" s="11">
        <v>4572</v>
      </c>
      <c r="O541" s="12">
        <v>1983</v>
      </c>
      <c r="P541" s="12">
        <v>1295</v>
      </c>
      <c r="Q541" s="11">
        <v>62125</v>
      </c>
      <c r="R541">
        <f t="shared" si="56"/>
        <v>1</v>
      </c>
      <c r="S541">
        <f t="shared" si="57"/>
        <v>1</v>
      </c>
      <c r="T541">
        <f t="shared" si="58"/>
        <v>35751</v>
      </c>
      <c r="U541" s="10">
        <f t="shared" si="59"/>
        <v>42400</v>
      </c>
      <c r="V541">
        <f t="shared" si="60"/>
        <v>0.5620542082738944</v>
      </c>
      <c r="W541" t="str">
        <f t="shared" si="61"/>
        <v>Cardiff South and Penarth</v>
      </c>
      <c r="X541">
        <f t="shared" si="62"/>
        <v>15657</v>
      </c>
      <c r="Z541">
        <v>0</v>
      </c>
      <c r="AA541" s="6">
        <v>539</v>
      </c>
      <c r="AB541" s="7" t="s">
        <v>205</v>
      </c>
      <c r="AC541" s="92">
        <v>48</v>
      </c>
      <c r="AD541" s="92" t="s">
        <v>1508</v>
      </c>
      <c r="AE541" s="93">
        <v>2</v>
      </c>
      <c r="AF541" s="93">
        <v>2</v>
      </c>
      <c r="AG541" s="94" t="s">
        <v>2539</v>
      </c>
      <c r="AH541" s="95">
        <v>1943</v>
      </c>
      <c r="AI541" s="95" t="s">
        <v>2540</v>
      </c>
      <c r="AJ541" s="95" t="s">
        <v>346</v>
      </c>
      <c r="AK541" s="95" t="s">
        <v>1845</v>
      </c>
      <c r="AL541" s="95"/>
      <c r="AM541" s="95" t="s">
        <v>2097</v>
      </c>
      <c r="AN541" s="95">
        <v>1987</v>
      </c>
    </row>
    <row r="542" spans="1:40" ht="12.75">
      <c r="A542" s="6">
        <v>540</v>
      </c>
      <c r="B542" s="7" t="s">
        <v>206</v>
      </c>
      <c r="C542">
        <v>74</v>
      </c>
      <c r="D542" s="6">
        <v>540</v>
      </c>
      <c r="E542" s="7" t="s">
        <v>206</v>
      </c>
      <c r="F542" s="10">
        <v>8669</v>
      </c>
      <c r="G542" s="10">
        <v>24297</v>
      </c>
      <c r="H542" s="10">
        <v>4366</v>
      </c>
      <c r="I542" s="10">
        <v>1949</v>
      </c>
      <c r="J542" s="10">
        <v>996</v>
      </c>
      <c r="K542" s="10">
        <v>58198</v>
      </c>
      <c r="L542" s="11">
        <v>7273</v>
      </c>
      <c r="M542" s="11">
        <v>18594</v>
      </c>
      <c r="N542" s="11">
        <v>4458</v>
      </c>
      <c r="O542" s="12">
        <v>3296</v>
      </c>
      <c r="P542" s="12">
        <v>462</v>
      </c>
      <c r="Q542" s="11">
        <v>58348</v>
      </c>
      <c r="R542">
        <f t="shared" si="56"/>
        <v>1</v>
      </c>
      <c r="S542">
        <f t="shared" si="57"/>
        <v>1</v>
      </c>
      <c r="T542">
        <f t="shared" si="58"/>
        <v>34083</v>
      </c>
      <c r="U542" s="10">
        <f t="shared" si="59"/>
        <v>40277</v>
      </c>
      <c r="V542">
        <f t="shared" si="60"/>
        <v>0.5455505677317137</v>
      </c>
      <c r="W542" t="str">
        <f t="shared" si="61"/>
        <v>Cardiff West</v>
      </c>
      <c r="X542">
        <f t="shared" si="62"/>
        <v>15489</v>
      </c>
      <c r="Z542">
        <v>1</v>
      </c>
      <c r="AA542" s="6">
        <v>540</v>
      </c>
      <c r="AB542" s="7" t="s">
        <v>206</v>
      </c>
      <c r="AC542" s="92">
        <v>48</v>
      </c>
      <c r="AD542" s="92" t="s">
        <v>1508</v>
      </c>
      <c r="AE542" s="93">
        <v>2</v>
      </c>
      <c r="AF542" s="93">
        <v>2</v>
      </c>
      <c r="AG542" s="94" t="s">
        <v>2541</v>
      </c>
      <c r="AH542" s="95"/>
      <c r="AI542" s="95" t="s">
        <v>2542</v>
      </c>
      <c r="AJ542" s="95" t="s">
        <v>362</v>
      </c>
      <c r="AK542" s="95" t="s">
        <v>2543</v>
      </c>
      <c r="AL542" s="95" t="s">
        <v>2544</v>
      </c>
      <c r="AM542" s="95" t="s">
        <v>2060</v>
      </c>
      <c r="AN542" s="95">
        <v>2001</v>
      </c>
    </row>
    <row r="543" spans="1:40" ht="12.75">
      <c r="A543" s="6">
        <v>541</v>
      </c>
      <c r="B543" s="7" t="s">
        <v>207</v>
      </c>
      <c r="C543">
        <v>72</v>
      </c>
      <c r="D543" s="6">
        <v>541</v>
      </c>
      <c r="E543" s="7" t="s">
        <v>207</v>
      </c>
      <c r="F543" s="10">
        <v>5022</v>
      </c>
      <c r="G543" s="10">
        <v>17907</v>
      </c>
      <c r="H543" s="10">
        <v>3150</v>
      </c>
      <c r="I543" s="10">
        <v>14457</v>
      </c>
      <c r="J543" s="10">
        <v>1196</v>
      </c>
      <c r="K543" s="10">
        <v>53079</v>
      </c>
      <c r="L543" s="11">
        <v>4912</v>
      </c>
      <c r="M543" s="11">
        <v>13540</v>
      </c>
      <c r="N543" s="11">
        <v>2815</v>
      </c>
      <c r="O543" s="12">
        <v>16130</v>
      </c>
      <c r="P543" s="12">
        <v>656</v>
      </c>
      <c r="Q543" s="11">
        <v>54035</v>
      </c>
      <c r="R543">
        <f t="shared" si="56"/>
        <v>0</v>
      </c>
      <c r="S543">
        <f t="shared" si="57"/>
        <v>1</v>
      </c>
      <c r="T543">
        <f t="shared" si="58"/>
        <v>38053</v>
      </c>
      <c r="U543" s="10">
        <f t="shared" si="59"/>
        <v>41732</v>
      </c>
      <c r="V543">
        <f t="shared" si="60"/>
        <v>0.3558195148871311</v>
      </c>
      <c r="W543" t="str">
        <f t="shared" si="61"/>
        <v>Carmarthen East and Dinefwr</v>
      </c>
      <c r="X543">
        <f t="shared" si="62"/>
        <v>21923</v>
      </c>
      <c r="Z543">
        <v>0</v>
      </c>
      <c r="AA543" s="6">
        <v>541</v>
      </c>
      <c r="AB543" s="7" t="s">
        <v>207</v>
      </c>
      <c r="AC543" s="92">
        <v>48</v>
      </c>
      <c r="AD543" s="92" t="s">
        <v>1508</v>
      </c>
      <c r="AE543" s="93">
        <v>4</v>
      </c>
      <c r="AF543" s="93">
        <v>2</v>
      </c>
      <c r="AG543" s="94" t="s">
        <v>2545</v>
      </c>
      <c r="AH543" s="95">
        <v>1968</v>
      </c>
      <c r="AI543" s="95" t="s">
        <v>2546</v>
      </c>
      <c r="AJ543" s="95" t="s">
        <v>387</v>
      </c>
      <c r="AK543" s="95" t="s">
        <v>2547</v>
      </c>
      <c r="AL543" s="95"/>
      <c r="AM543" s="95" t="s">
        <v>2548</v>
      </c>
      <c r="AN543" s="95">
        <v>2001</v>
      </c>
    </row>
    <row r="544" spans="1:40" ht="12.75">
      <c r="A544" s="6">
        <v>542</v>
      </c>
      <c r="B544" s="7" t="s">
        <v>208</v>
      </c>
      <c r="C544">
        <v>72</v>
      </c>
      <c r="D544" s="6">
        <v>542</v>
      </c>
      <c r="E544" s="7" t="s">
        <v>208</v>
      </c>
      <c r="F544" s="10">
        <v>11335</v>
      </c>
      <c r="G544" s="10">
        <v>20956</v>
      </c>
      <c r="H544" s="10">
        <v>3516</v>
      </c>
      <c r="I544" s="10">
        <v>5402</v>
      </c>
      <c r="J544" s="10">
        <v>1432</v>
      </c>
      <c r="K544" s="10">
        <v>55724</v>
      </c>
      <c r="L544" s="11">
        <v>10811</v>
      </c>
      <c r="M544" s="11">
        <v>15349</v>
      </c>
      <c r="N544" s="11">
        <v>3248</v>
      </c>
      <c r="O544" s="12">
        <v>6893</v>
      </c>
      <c r="P544" s="12">
        <v>615</v>
      </c>
      <c r="Q544" s="11">
        <v>56518</v>
      </c>
      <c r="R544">
        <f t="shared" si="56"/>
        <v>1</v>
      </c>
      <c r="S544">
        <f t="shared" si="57"/>
        <v>1</v>
      </c>
      <c r="T544">
        <f t="shared" si="58"/>
        <v>36916</v>
      </c>
      <c r="U544" s="10">
        <f t="shared" si="59"/>
        <v>42641</v>
      </c>
      <c r="V544">
        <f t="shared" si="60"/>
        <v>0.4157817748401777</v>
      </c>
      <c r="W544" t="str">
        <f t="shared" si="61"/>
        <v>Carmarthen West and South Pembrokeshire</v>
      </c>
      <c r="X544">
        <f t="shared" si="62"/>
        <v>21567</v>
      </c>
      <c r="Z544">
        <v>0</v>
      </c>
      <c r="AA544" s="6">
        <v>542</v>
      </c>
      <c r="AB544" s="7" t="s">
        <v>208</v>
      </c>
      <c r="AC544" s="92">
        <v>48</v>
      </c>
      <c r="AD544" s="92" t="s">
        <v>1508</v>
      </c>
      <c r="AE544" s="93">
        <v>2</v>
      </c>
      <c r="AF544" s="93">
        <v>2</v>
      </c>
      <c r="AG544" s="94" t="s">
        <v>2549</v>
      </c>
      <c r="AH544" s="95">
        <v>1949</v>
      </c>
      <c r="AI544" s="95" t="s">
        <v>2550</v>
      </c>
      <c r="AJ544" s="95" t="s">
        <v>346</v>
      </c>
      <c r="AK544" s="95" t="s">
        <v>386</v>
      </c>
      <c r="AL544" s="95"/>
      <c r="AM544" s="95" t="s">
        <v>2551</v>
      </c>
      <c r="AN544" s="95">
        <v>1992</v>
      </c>
    </row>
    <row r="545" spans="1:40" ht="12.75">
      <c r="A545" s="6">
        <v>543</v>
      </c>
      <c r="B545" s="7" t="s">
        <v>209</v>
      </c>
      <c r="C545">
        <v>72</v>
      </c>
      <c r="D545" s="6">
        <v>543</v>
      </c>
      <c r="E545" s="7" t="s">
        <v>209</v>
      </c>
      <c r="F545" s="10">
        <v>5983</v>
      </c>
      <c r="G545" s="10">
        <v>9767</v>
      </c>
      <c r="H545" s="10">
        <v>6616</v>
      </c>
      <c r="I545" s="10">
        <v>16728</v>
      </c>
      <c r="J545" s="10">
        <v>1092</v>
      </c>
      <c r="K545" s="10">
        <v>54378</v>
      </c>
      <c r="L545" s="11">
        <v>6730</v>
      </c>
      <c r="M545" s="11">
        <v>5338</v>
      </c>
      <c r="N545" s="11">
        <v>9297</v>
      </c>
      <c r="O545" s="12">
        <v>13241</v>
      </c>
      <c r="P545" s="12">
        <v>0</v>
      </c>
      <c r="Q545" s="11">
        <v>56118</v>
      </c>
      <c r="R545">
        <f t="shared" si="56"/>
        <v>0</v>
      </c>
      <c r="S545">
        <f t="shared" si="57"/>
        <v>0</v>
      </c>
      <c r="T545">
        <f t="shared" si="58"/>
        <v>34606</v>
      </c>
      <c r="U545" s="10">
        <f t="shared" si="59"/>
        <v>40186</v>
      </c>
      <c r="V545">
        <f t="shared" si="60"/>
        <v>0.15425070796971624</v>
      </c>
      <c r="W545" t="str">
        <f t="shared" si="61"/>
        <v>Ceredigion</v>
      </c>
      <c r="X545">
        <f t="shared" si="62"/>
        <v>21365</v>
      </c>
      <c r="Z545">
        <v>0</v>
      </c>
      <c r="AA545" s="6">
        <v>543</v>
      </c>
      <c r="AB545" s="7" t="s">
        <v>209</v>
      </c>
      <c r="AC545" s="92">
        <v>48</v>
      </c>
      <c r="AD545" s="92" t="s">
        <v>1508</v>
      </c>
      <c r="AE545" s="93">
        <v>4</v>
      </c>
      <c r="AF545" s="93">
        <v>4</v>
      </c>
      <c r="AG545" s="94" t="s">
        <v>2552</v>
      </c>
      <c r="AH545" s="95">
        <v>1964</v>
      </c>
      <c r="AI545" s="95" t="s">
        <v>2553</v>
      </c>
      <c r="AJ545" s="95" t="s">
        <v>346</v>
      </c>
      <c r="AK545" s="95" t="s">
        <v>1508</v>
      </c>
      <c r="AL545" s="95" t="s">
        <v>2554</v>
      </c>
      <c r="AM545" s="95" t="s">
        <v>2555</v>
      </c>
      <c r="AN545" s="95">
        <v>2000</v>
      </c>
    </row>
    <row r="546" spans="1:40" ht="12.75">
      <c r="A546" s="6">
        <v>544</v>
      </c>
      <c r="B546" s="7" t="s">
        <v>210</v>
      </c>
      <c r="C546">
        <v>73</v>
      </c>
      <c r="D546" s="6">
        <v>544</v>
      </c>
      <c r="E546" s="7" t="s">
        <v>210</v>
      </c>
      <c r="F546" s="10">
        <v>9091</v>
      </c>
      <c r="G546" s="10">
        <v>22901</v>
      </c>
      <c r="H546" s="10">
        <v>3684</v>
      </c>
      <c r="I546" s="10">
        <v>2500</v>
      </c>
      <c r="J546" s="10">
        <v>1207</v>
      </c>
      <c r="K546" s="10">
        <v>53495</v>
      </c>
      <c r="L546" s="11">
        <v>8319</v>
      </c>
      <c r="M546" s="11">
        <v>17217</v>
      </c>
      <c r="N546" s="11">
        <v>3426</v>
      </c>
      <c r="O546" s="12">
        <v>3982</v>
      </c>
      <c r="P546" s="12">
        <v>552</v>
      </c>
      <c r="Q546" s="11">
        <v>53680</v>
      </c>
      <c r="R546">
        <f t="shared" si="56"/>
        <v>1</v>
      </c>
      <c r="S546">
        <f t="shared" si="57"/>
        <v>1</v>
      </c>
      <c r="T546">
        <f t="shared" si="58"/>
        <v>33496</v>
      </c>
      <c r="U546" s="10">
        <f t="shared" si="59"/>
        <v>39383</v>
      </c>
      <c r="V546">
        <f t="shared" si="60"/>
        <v>0.5140016718414139</v>
      </c>
      <c r="W546" t="str">
        <f t="shared" si="61"/>
        <v>Clwyd South</v>
      </c>
      <c r="X546">
        <f t="shared" si="62"/>
        <v>16279</v>
      </c>
      <c r="Z546">
        <v>0</v>
      </c>
      <c r="AA546" s="6">
        <v>544</v>
      </c>
      <c r="AB546" s="7" t="s">
        <v>210</v>
      </c>
      <c r="AC546" s="92">
        <v>48</v>
      </c>
      <c r="AD546" s="92" t="s">
        <v>1508</v>
      </c>
      <c r="AE546" s="93">
        <v>2</v>
      </c>
      <c r="AF546" s="93">
        <v>2</v>
      </c>
      <c r="AG546" s="94" t="s">
        <v>2556</v>
      </c>
      <c r="AH546" s="95">
        <v>1947</v>
      </c>
      <c r="AI546" s="95" t="s">
        <v>2557</v>
      </c>
      <c r="AJ546" s="95" t="s">
        <v>346</v>
      </c>
      <c r="AK546" s="95" t="s">
        <v>1054</v>
      </c>
      <c r="AL546" s="95"/>
      <c r="AM546" s="95" t="s">
        <v>2558</v>
      </c>
      <c r="AN546" s="95">
        <v>1987</v>
      </c>
    </row>
    <row r="547" spans="1:40" ht="12.75">
      <c r="A547" s="6">
        <v>545</v>
      </c>
      <c r="B547" s="7" t="s">
        <v>211</v>
      </c>
      <c r="C547">
        <v>73</v>
      </c>
      <c r="D547" s="6">
        <v>545</v>
      </c>
      <c r="E547" s="7" t="s">
        <v>211</v>
      </c>
      <c r="F547" s="10">
        <v>13070</v>
      </c>
      <c r="G547" s="10">
        <v>14918</v>
      </c>
      <c r="H547" s="10">
        <v>5151</v>
      </c>
      <c r="I547" s="10">
        <v>5421</v>
      </c>
      <c r="J547" s="10">
        <v>1697</v>
      </c>
      <c r="K547" s="10">
        <v>53467</v>
      </c>
      <c r="L547" s="11">
        <v>12311</v>
      </c>
      <c r="M547" s="11">
        <v>13426</v>
      </c>
      <c r="N547" s="11">
        <v>3934</v>
      </c>
      <c r="O547" s="12">
        <v>4453</v>
      </c>
      <c r="P547" s="12">
        <v>476</v>
      </c>
      <c r="Q547" s="11">
        <v>53960</v>
      </c>
      <c r="R547">
        <f t="shared" si="56"/>
        <v>1</v>
      </c>
      <c r="S547">
        <f t="shared" si="57"/>
        <v>1</v>
      </c>
      <c r="T547">
        <f t="shared" si="58"/>
        <v>34600</v>
      </c>
      <c r="U547" s="10">
        <f t="shared" si="59"/>
        <v>40257</v>
      </c>
      <c r="V547">
        <f t="shared" si="60"/>
        <v>0.38803468208092484</v>
      </c>
      <c r="W547" t="str">
        <f t="shared" si="61"/>
        <v>Clwyd West</v>
      </c>
      <c r="X547">
        <f t="shared" si="62"/>
        <v>21174</v>
      </c>
      <c r="Z547">
        <v>1</v>
      </c>
      <c r="AA547" s="6">
        <v>545</v>
      </c>
      <c r="AB547" s="7" t="s">
        <v>211</v>
      </c>
      <c r="AC547" s="92">
        <v>48</v>
      </c>
      <c r="AD547" s="92" t="s">
        <v>1508</v>
      </c>
      <c r="AE547" s="93">
        <v>2</v>
      </c>
      <c r="AF547" s="93">
        <v>2</v>
      </c>
      <c r="AG547" s="94" t="s">
        <v>2559</v>
      </c>
      <c r="AH547" s="95">
        <v>1954</v>
      </c>
      <c r="AI547" s="95" t="s">
        <v>2560</v>
      </c>
      <c r="AJ547" s="95" t="s">
        <v>362</v>
      </c>
      <c r="AK547" s="95" t="s">
        <v>2561</v>
      </c>
      <c r="AL547" s="95"/>
      <c r="AM547" s="95" t="s">
        <v>2130</v>
      </c>
      <c r="AN547" s="95">
        <v>2001</v>
      </c>
    </row>
    <row r="548" spans="1:40" ht="12.75">
      <c r="A548" s="6">
        <v>546</v>
      </c>
      <c r="B548" s="7" t="s">
        <v>212</v>
      </c>
      <c r="C548">
        <v>73</v>
      </c>
      <c r="D548" s="6">
        <v>546</v>
      </c>
      <c r="E548" s="7" t="s">
        <v>212</v>
      </c>
      <c r="F548" s="10">
        <v>10085</v>
      </c>
      <c r="G548" s="10">
        <v>14561</v>
      </c>
      <c r="H548" s="10">
        <v>12965</v>
      </c>
      <c r="I548" s="10">
        <v>2844</v>
      </c>
      <c r="J548" s="10">
        <v>1105</v>
      </c>
      <c r="K548" s="10">
        <v>55092</v>
      </c>
      <c r="L548" s="11">
        <v>8147</v>
      </c>
      <c r="M548" s="11">
        <v>14366</v>
      </c>
      <c r="N548" s="11">
        <v>5800</v>
      </c>
      <c r="O548" s="12">
        <v>5665</v>
      </c>
      <c r="P548" s="12">
        <v>388</v>
      </c>
      <c r="Q548" s="11">
        <v>54751</v>
      </c>
      <c r="R548">
        <f t="shared" si="56"/>
        <v>1</v>
      </c>
      <c r="S548">
        <f t="shared" si="57"/>
        <v>1</v>
      </c>
      <c r="T548">
        <f t="shared" si="58"/>
        <v>34366</v>
      </c>
      <c r="U548" s="10">
        <f t="shared" si="59"/>
        <v>41560</v>
      </c>
      <c r="V548">
        <f t="shared" si="60"/>
        <v>0.4180294477099459</v>
      </c>
      <c r="W548" t="str">
        <f t="shared" si="61"/>
        <v>Conwy</v>
      </c>
      <c r="X548">
        <f t="shared" si="62"/>
        <v>20000</v>
      </c>
      <c r="Z548">
        <v>1</v>
      </c>
      <c r="AA548" s="6">
        <v>546</v>
      </c>
      <c r="AB548" s="7" t="s">
        <v>212</v>
      </c>
      <c r="AC548" s="92">
        <v>48</v>
      </c>
      <c r="AD548" s="92" t="s">
        <v>1508</v>
      </c>
      <c r="AE548" s="93">
        <v>2</v>
      </c>
      <c r="AF548" s="93">
        <v>2</v>
      </c>
      <c r="AG548" s="94" t="s">
        <v>2562</v>
      </c>
      <c r="AH548" s="95">
        <v>1944</v>
      </c>
      <c r="AI548" s="95" t="s">
        <v>2563</v>
      </c>
      <c r="AJ548" s="95" t="s">
        <v>362</v>
      </c>
      <c r="AK548" s="95" t="s">
        <v>2564</v>
      </c>
      <c r="AL548" s="95"/>
      <c r="AM548" s="95" t="s">
        <v>2097</v>
      </c>
      <c r="AN548" s="95">
        <v>1997</v>
      </c>
    </row>
    <row r="549" spans="1:40" ht="12.75">
      <c r="A549" s="6">
        <v>547</v>
      </c>
      <c r="B549" s="7" t="s">
        <v>213</v>
      </c>
      <c r="C549">
        <v>74</v>
      </c>
      <c r="D549" s="6">
        <v>547</v>
      </c>
      <c r="E549" s="7" t="s">
        <v>213</v>
      </c>
      <c r="F549" s="10">
        <v>2262</v>
      </c>
      <c r="G549" s="10">
        <v>23307</v>
      </c>
      <c r="H549" s="10">
        <v>3459</v>
      </c>
      <c r="I549" s="10">
        <v>3552</v>
      </c>
      <c r="J549" s="10">
        <v>844</v>
      </c>
      <c r="K549" s="10">
        <v>48286</v>
      </c>
      <c r="L549" s="11">
        <v>2045</v>
      </c>
      <c r="M549" s="11">
        <v>17685</v>
      </c>
      <c r="N549" s="11">
        <v>2541</v>
      </c>
      <c r="O549" s="12">
        <v>4687</v>
      </c>
      <c r="P549" s="12">
        <v>0</v>
      </c>
      <c r="Q549" s="11">
        <v>48591</v>
      </c>
      <c r="R549">
        <f t="shared" si="56"/>
        <v>1</v>
      </c>
      <c r="S549">
        <f t="shared" si="57"/>
        <v>1</v>
      </c>
      <c r="T549">
        <f t="shared" si="58"/>
        <v>26958</v>
      </c>
      <c r="U549" s="10">
        <f t="shared" si="59"/>
        <v>33424</v>
      </c>
      <c r="V549">
        <f t="shared" si="60"/>
        <v>0.6560204762964612</v>
      </c>
      <c r="W549" t="str">
        <f t="shared" si="61"/>
        <v>Cynon Valley</v>
      </c>
      <c r="X549">
        <f t="shared" si="62"/>
        <v>9273</v>
      </c>
      <c r="Z549">
        <v>0</v>
      </c>
      <c r="AA549" s="6">
        <v>547</v>
      </c>
      <c r="AB549" s="7" t="s">
        <v>213</v>
      </c>
      <c r="AC549" s="92">
        <v>48</v>
      </c>
      <c r="AD549" s="92" t="s">
        <v>1508</v>
      </c>
      <c r="AE549" s="93">
        <v>2</v>
      </c>
      <c r="AF549" s="93">
        <v>2</v>
      </c>
      <c r="AG549" s="94" t="s">
        <v>2565</v>
      </c>
      <c r="AH549" s="95">
        <v>1937</v>
      </c>
      <c r="AI549" s="95" t="s">
        <v>2566</v>
      </c>
      <c r="AJ549" s="95" t="s">
        <v>346</v>
      </c>
      <c r="AK549" s="95" t="s">
        <v>2567</v>
      </c>
      <c r="AL549" s="95"/>
      <c r="AM549" s="95" t="s">
        <v>2097</v>
      </c>
      <c r="AN549" s="95">
        <v>1984</v>
      </c>
    </row>
    <row r="550" spans="1:40" ht="12.75">
      <c r="A550" s="6">
        <v>548</v>
      </c>
      <c r="B550" s="7" t="s">
        <v>214</v>
      </c>
      <c r="C550">
        <v>73</v>
      </c>
      <c r="D550" s="6">
        <v>548</v>
      </c>
      <c r="E550" s="7" t="s">
        <v>214</v>
      </c>
      <c r="F550" s="10">
        <v>10607</v>
      </c>
      <c r="G550" s="10">
        <v>22300</v>
      </c>
      <c r="H550" s="10">
        <v>4160</v>
      </c>
      <c r="I550" s="10">
        <v>1558</v>
      </c>
      <c r="J550" s="10">
        <v>1117</v>
      </c>
      <c r="K550" s="10">
        <v>53693</v>
      </c>
      <c r="L550" s="11">
        <v>9220</v>
      </c>
      <c r="M550" s="11">
        <v>17825</v>
      </c>
      <c r="N550" s="11">
        <v>5329</v>
      </c>
      <c r="O550" s="12">
        <v>2262</v>
      </c>
      <c r="P550" s="12">
        <v>0</v>
      </c>
      <c r="Q550" s="11">
        <v>54732</v>
      </c>
      <c r="R550">
        <f t="shared" si="56"/>
        <v>1</v>
      </c>
      <c r="S550">
        <f t="shared" si="57"/>
        <v>1</v>
      </c>
      <c r="T550">
        <f t="shared" si="58"/>
        <v>34636</v>
      </c>
      <c r="U550" s="10">
        <f t="shared" si="59"/>
        <v>39742</v>
      </c>
      <c r="V550">
        <f t="shared" si="60"/>
        <v>0.5146379489548447</v>
      </c>
      <c r="W550" t="str">
        <f t="shared" si="61"/>
        <v>Delyn</v>
      </c>
      <c r="X550">
        <f t="shared" si="62"/>
        <v>16811</v>
      </c>
      <c r="Z550">
        <v>1</v>
      </c>
      <c r="AA550" s="6">
        <v>548</v>
      </c>
      <c r="AB550" s="7" t="s">
        <v>214</v>
      </c>
      <c r="AC550" s="92">
        <v>48</v>
      </c>
      <c r="AD550" s="92" t="s">
        <v>1508</v>
      </c>
      <c r="AE550" s="93">
        <v>2</v>
      </c>
      <c r="AF550" s="93">
        <v>2</v>
      </c>
      <c r="AG550" s="94" t="s">
        <v>2568</v>
      </c>
      <c r="AH550" s="95">
        <v>1957</v>
      </c>
      <c r="AI550" s="95" t="s">
        <v>2569</v>
      </c>
      <c r="AJ550" s="95" t="s">
        <v>362</v>
      </c>
      <c r="AK550" s="95" t="s">
        <v>2570</v>
      </c>
      <c r="AL550" s="95"/>
      <c r="AM550" s="95" t="s">
        <v>2571</v>
      </c>
      <c r="AN550" s="95">
        <v>1992</v>
      </c>
    </row>
    <row r="551" spans="1:40" ht="12.75">
      <c r="A551" s="6">
        <v>549</v>
      </c>
      <c r="B551" s="7" t="s">
        <v>215</v>
      </c>
      <c r="C551">
        <v>76</v>
      </c>
      <c r="D551" s="6">
        <v>549</v>
      </c>
      <c r="E551" s="7" t="s">
        <v>215</v>
      </c>
      <c r="F551" s="10">
        <v>10306</v>
      </c>
      <c r="G551" s="10">
        <v>23313</v>
      </c>
      <c r="H551" s="10">
        <v>5624</v>
      </c>
      <c r="I551" s="10">
        <v>2226</v>
      </c>
      <c r="J551" s="10">
        <v>1867</v>
      </c>
      <c r="K551" s="10">
        <v>57691</v>
      </c>
      <c r="L551" s="11">
        <v>10281</v>
      </c>
      <c r="M551" s="11">
        <v>17676</v>
      </c>
      <c r="N551" s="11">
        <v>4507</v>
      </c>
      <c r="O551" s="12">
        <v>3865</v>
      </c>
      <c r="P551" s="12">
        <v>1024</v>
      </c>
      <c r="Q551" s="11">
        <v>58943</v>
      </c>
      <c r="R551">
        <f t="shared" si="56"/>
        <v>1</v>
      </c>
      <c r="S551">
        <f t="shared" si="57"/>
        <v>1</v>
      </c>
      <c r="T551">
        <f t="shared" si="58"/>
        <v>37353</v>
      </c>
      <c r="U551" s="10">
        <f t="shared" si="59"/>
        <v>43336</v>
      </c>
      <c r="V551">
        <f t="shared" si="60"/>
        <v>0.4732150028110192</v>
      </c>
      <c r="W551" t="str">
        <f t="shared" si="61"/>
        <v>Gower</v>
      </c>
      <c r="X551">
        <f t="shared" si="62"/>
        <v>19677</v>
      </c>
      <c r="Z551">
        <v>0</v>
      </c>
      <c r="AA551" s="6">
        <v>549</v>
      </c>
      <c r="AB551" s="7" t="s">
        <v>215</v>
      </c>
      <c r="AC551" s="92">
        <v>48</v>
      </c>
      <c r="AD551" s="92" t="s">
        <v>1508</v>
      </c>
      <c r="AE551" s="93">
        <v>2</v>
      </c>
      <c r="AF551" s="93">
        <v>2</v>
      </c>
      <c r="AG551" s="94" t="s">
        <v>2572</v>
      </c>
      <c r="AH551" s="95">
        <v>1951</v>
      </c>
      <c r="AI551" s="95" t="s">
        <v>2573</v>
      </c>
      <c r="AJ551" s="95" t="s">
        <v>346</v>
      </c>
      <c r="AK551" s="95" t="s">
        <v>2574</v>
      </c>
      <c r="AL551" s="95"/>
      <c r="AM551" s="95" t="s">
        <v>2575</v>
      </c>
      <c r="AN551" s="95">
        <v>1997</v>
      </c>
    </row>
    <row r="552" spans="1:40" ht="12.75">
      <c r="A552" s="6">
        <v>550</v>
      </c>
      <c r="B552" s="7" t="s">
        <v>216</v>
      </c>
      <c r="C552">
        <v>75</v>
      </c>
      <c r="D552" s="6">
        <v>550</v>
      </c>
      <c r="E552" s="7" t="s">
        <v>216</v>
      </c>
      <c r="F552" s="10">
        <v>2864</v>
      </c>
      <c r="G552" s="10">
        <v>26995</v>
      </c>
      <c r="H552" s="10">
        <v>3064</v>
      </c>
      <c r="I552" s="10">
        <v>2272</v>
      </c>
      <c r="J552" s="10">
        <v>1209</v>
      </c>
      <c r="K552" s="10">
        <v>50540</v>
      </c>
      <c r="L552" s="11">
        <v>2543</v>
      </c>
      <c r="M552" s="11">
        <v>19505</v>
      </c>
      <c r="N552" s="11">
        <v>4196</v>
      </c>
      <c r="O552" s="12">
        <v>3767</v>
      </c>
      <c r="P552" s="12">
        <v>1680</v>
      </c>
      <c r="Q552" s="11">
        <v>51230</v>
      </c>
      <c r="R552">
        <f t="shared" si="56"/>
        <v>1</v>
      </c>
      <c r="S552">
        <f t="shared" si="57"/>
        <v>1</v>
      </c>
      <c r="T552">
        <f t="shared" si="58"/>
        <v>31691</v>
      </c>
      <c r="U552" s="10">
        <f t="shared" si="59"/>
        <v>36404</v>
      </c>
      <c r="V552">
        <f t="shared" si="60"/>
        <v>0.6154744249155911</v>
      </c>
      <c r="W552" t="str">
        <f t="shared" si="61"/>
        <v>Islwyn</v>
      </c>
      <c r="X552">
        <f t="shared" si="62"/>
        <v>12186</v>
      </c>
      <c r="Z552">
        <v>1</v>
      </c>
      <c r="AA552" s="6">
        <v>550</v>
      </c>
      <c r="AB552" s="7" t="s">
        <v>216</v>
      </c>
      <c r="AC552" s="92">
        <v>48</v>
      </c>
      <c r="AD552" s="92" t="s">
        <v>1508</v>
      </c>
      <c r="AE552" s="93">
        <v>2</v>
      </c>
      <c r="AF552" s="93">
        <v>2</v>
      </c>
      <c r="AG552" s="94" t="s">
        <v>2576</v>
      </c>
      <c r="AH552" s="95">
        <v>1947</v>
      </c>
      <c r="AI552" s="95" t="s">
        <v>2577</v>
      </c>
      <c r="AJ552" s="95" t="s">
        <v>362</v>
      </c>
      <c r="AK552" s="95" t="s">
        <v>2578</v>
      </c>
      <c r="AL552" s="95"/>
      <c r="AM552" s="95" t="s">
        <v>2579</v>
      </c>
      <c r="AN552" s="95">
        <v>1995</v>
      </c>
    </row>
    <row r="553" spans="1:40" ht="12.75">
      <c r="A553" s="6">
        <v>551</v>
      </c>
      <c r="B553" s="7" t="s">
        <v>217</v>
      </c>
      <c r="C553">
        <v>72</v>
      </c>
      <c r="D553" s="6">
        <v>551</v>
      </c>
      <c r="E553" s="7" t="s">
        <v>217</v>
      </c>
      <c r="F553" s="10">
        <v>5003</v>
      </c>
      <c r="G553" s="10">
        <v>23851</v>
      </c>
      <c r="H553" s="10">
        <v>3788</v>
      </c>
      <c r="I553" s="10">
        <v>7812</v>
      </c>
      <c r="J553" s="10">
        <v>757</v>
      </c>
      <c r="K553" s="10">
        <v>58323</v>
      </c>
      <c r="L553" s="11">
        <v>3442</v>
      </c>
      <c r="M553" s="11">
        <v>17586</v>
      </c>
      <c r="N553" s="11">
        <v>3065</v>
      </c>
      <c r="O553" s="12">
        <v>11183</v>
      </c>
      <c r="P553" s="12">
        <v>922</v>
      </c>
      <c r="Q553" s="11">
        <v>58148</v>
      </c>
      <c r="R553">
        <f t="shared" si="56"/>
        <v>1</v>
      </c>
      <c r="S553">
        <f t="shared" si="57"/>
        <v>1</v>
      </c>
      <c r="T553">
        <f t="shared" si="58"/>
        <v>36198</v>
      </c>
      <c r="U553" s="10">
        <f t="shared" si="59"/>
        <v>41211</v>
      </c>
      <c r="V553">
        <f t="shared" si="60"/>
        <v>0.48582794629537546</v>
      </c>
      <c r="W553" t="str">
        <f t="shared" si="61"/>
        <v>Llanelli</v>
      </c>
      <c r="X553">
        <f t="shared" si="62"/>
        <v>18612</v>
      </c>
      <c r="Z553">
        <v>0</v>
      </c>
      <c r="AA553" s="6">
        <v>551</v>
      </c>
      <c r="AB553" s="7" t="s">
        <v>217</v>
      </c>
      <c r="AC553" s="92">
        <v>48</v>
      </c>
      <c r="AD553" s="92" t="s">
        <v>1508</v>
      </c>
      <c r="AE553" s="93">
        <v>2</v>
      </c>
      <c r="AF553" s="93">
        <v>2</v>
      </c>
      <c r="AG553" s="94" t="s">
        <v>2580</v>
      </c>
      <c r="AH553" s="95">
        <v>1938</v>
      </c>
      <c r="AI553" s="95" t="s">
        <v>1535</v>
      </c>
      <c r="AJ553" s="95" t="s">
        <v>346</v>
      </c>
      <c r="AK553" s="95" t="s">
        <v>2581</v>
      </c>
      <c r="AL553" s="95"/>
      <c r="AM553" s="95" t="s">
        <v>145</v>
      </c>
      <c r="AN553" s="95">
        <v>1970</v>
      </c>
    </row>
    <row r="554" spans="1:40" ht="12.75">
      <c r="A554" s="6">
        <v>552</v>
      </c>
      <c r="B554" s="7" t="s">
        <v>218</v>
      </c>
      <c r="C554">
        <v>72</v>
      </c>
      <c r="D554" s="6">
        <v>552</v>
      </c>
      <c r="E554" s="7" t="s">
        <v>218</v>
      </c>
      <c r="F554" s="10">
        <v>3922</v>
      </c>
      <c r="G554" s="10">
        <v>5660</v>
      </c>
      <c r="H554" s="10">
        <v>1719</v>
      </c>
      <c r="I554" s="10">
        <v>12465</v>
      </c>
      <c r="J554" s="10">
        <v>809</v>
      </c>
      <c r="K554" s="10">
        <v>32345</v>
      </c>
      <c r="L554" s="11">
        <v>3962</v>
      </c>
      <c r="M554" s="11">
        <v>4775</v>
      </c>
      <c r="N554" s="11">
        <v>1872</v>
      </c>
      <c r="O554" s="12">
        <v>10459</v>
      </c>
      <c r="P554" s="12">
        <v>0</v>
      </c>
      <c r="Q554" s="11">
        <v>33175</v>
      </c>
      <c r="R554">
        <f t="shared" si="56"/>
        <v>0</v>
      </c>
      <c r="S554">
        <f t="shared" si="57"/>
        <v>0</v>
      </c>
      <c r="T554">
        <f t="shared" si="58"/>
        <v>21068</v>
      </c>
      <c r="U554" s="10">
        <f t="shared" si="59"/>
        <v>24575</v>
      </c>
      <c r="V554">
        <f t="shared" si="60"/>
        <v>0.2266470476552117</v>
      </c>
      <c r="W554" t="str">
        <f t="shared" si="61"/>
        <v>Meirionnydd Nant Conwy</v>
      </c>
      <c r="X554">
        <f t="shared" si="62"/>
        <v>10609</v>
      </c>
      <c r="Z554">
        <v>0</v>
      </c>
      <c r="AA554" s="6">
        <v>552</v>
      </c>
      <c r="AB554" s="7" t="s">
        <v>218</v>
      </c>
      <c r="AC554" s="92">
        <v>48</v>
      </c>
      <c r="AD554" s="92" t="s">
        <v>1508</v>
      </c>
      <c r="AE554" s="93">
        <v>4</v>
      </c>
      <c r="AF554" s="93">
        <v>4</v>
      </c>
      <c r="AG554" s="94" t="s">
        <v>2582</v>
      </c>
      <c r="AH554" s="95">
        <v>1951</v>
      </c>
      <c r="AI554" s="95" t="s">
        <v>2583</v>
      </c>
      <c r="AJ554" s="95" t="s">
        <v>346</v>
      </c>
      <c r="AK554" s="95" t="s">
        <v>2584</v>
      </c>
      <c r="AL554" s="95"/>
      <c r="AM554" s="95" t="s">
        <v>396</v>
      </c>
      <c r="AN554" s="95">
        <v>1992</v>
      </c>
    </row>
    <row r="555" spans="1:40" ht="12.75">
      <c r="A555" s="6">
        <v>553</v>
      </c>
      <c r="B555" s="7" t="s">
        <v>219</v>
      </c>
      <c r="C555">
        <v>75</v>
      </c>
      <c r="D555" s="6">
        <v>553</v>
      </c>
      <c r="E555" s="7" t="s">
        <v>219</v>
      </c>
      <c r="F555" s="10">
        <v>2508</v>
      </c>
      <c r="G555" s="10">
        <v>30012</v>
      </c>
      <c r="H555" s="10">
        <v>2926</v>
      </c>
      <c r="I555" s="10">
        <v>2344</v>
      </c>
      <c r="J555" s="10">
        <v>1351</v>
      </c>
      <c r="K555" s="10">
        <v>56507</v>
      </c>
      <c r="L555" s="11">
        <v>2272</v>
      </c>
      <c r="M555" s="11">
        <v>19574</v>
      </c>
      <c r="N555" s="11">
        <v>2385</v>
      </c>
      <c r="O555" s="12">
        <v>4651</v>
      </c>
      <c r="P555" s="12">
        <v>2802</v>
      </c>
      <c r="Q555" s="11">
        <v>55368</v>
      </c>
      <c r="R555">
        <f t="shared" si="56"/>
        <v>1</v>
      </c>
      <c r="S555">
        <f t="shared" si="57"/>
        <v>1</v>
      </c>
      <c r="T555">
        <f t="shared" si="58"/>
        <v>31684</v>
      </c>
      <c r="U555" s="10">
        <f t="shared" si="59"/>
        <v>39141</v>
      </c>
      <c r="V555">
        <f t="shared" si="60"/>
        <v>0.6177881580608509</v>
      </c>
      <c r="W555" t="str">
        <f t="shared" si="61"/>
        <v>Merthyr Tydfil and Rhymney</v>
      </c>
      <c r="X555">
        <f t="shared" si="62"/>
        <v>12110</v>
      </c>
      <c r="Z555">
        <v>0</v>
      </c>
      <c r="AA555" s="6">
        <v>553</v>
      </c>
      <c r="AB555" s="7" t="s">
        <v>219</v>
      </c>
      <c r="AC555" s="92">
        <v>48</v>
      </c>
      <c r="AD555" s="92" t="s">
        <v>1508</v>
      </c>
      <c r="AE555" s="93">
        <v>2</v>
      </c>
      <c r="AF555" s="93">
        <v>2</v>
      </c>
      <c r="AG555" s="94" t="s">
        <v>2585</v>
      </c>
      <c r="AH555" s="95"/>
      <c r="AI555" s="95" t="s">
        <v>2586</v>
      </c>
      <c r="AJ555" s="95" t="s">
        <v>346</v>
      </c>
      <c r="AK555" s="95" t="s">
        <v>430</v>
      </c>
      <c r="AL555" s="95"/>
      <c r="AM555" s="95" t="s">
        <v>1159</v>
      </c>
      <c r="AN555" s="95">
        <v>2001</v>
      </c>
    </row>
    <row r="556" spans="1:40" ht="12.75">
      <c r="A556" s="6">
        <v>554</v>
      </c>
      <c r="B556" s="7" t="s">
        <v>220</v>
      </c>
      <c r="C556">
        <v>75</v>
      </c>
      <c r="D556" s="6">
        <v>554</v>
      </c>
      <c r="E556" s="7" t="s">
        <v>220</v>
      </c>
      <c r="F556" s="10">
        <v>19226</v>
      </c>
      <c r="G556" s="10">
        <v>23404</v>
      </c>
      <c r="H556" s="10">
        <v>4689</v>
      </c>
      <c r="I556" s="10">
        <v>516</v>
      </c>
      <c r="J556" s="10">
        <v>1190</v>
      </c>
      <c r="K556" s="10">
        <v>60703</v>
      </c>
      <c r="L556" s="11">
        <v>18637</v>
      </c>
      <c r="M556" s="11">
        <v>19021</v>
      </c>
      <c r="N556" s="11">
        <v>5080</v>
      </c>
      <c r="O556" s="12">
        <v>1068</v>
      </c>
      <c r="P556" s="12">
        <v>656</v>
      </c>
      <c r="Q556" s="11">
        <v>62202</v>
      </c>
      <c r="R556">
        <f t="shared" si="56"/>
        <v>1</v>
      </c>
      <c r="S556">
        <f t="shared" si="57"/>
        <v>1</v>
      </c>
      <c r="T556">
        <f t="shared" si="58"/>
        <v>44462</v>
      </c>
      <c r="U556" s="10">
        <f t="shared" si="59"/>
        <v>49025</v>
      </c>
      <c r="V556">
        <f t="shared" si="60"/>
        <v>0.42780351761054386</v>
      </c>
      <c r="W556" t="str">
        <f t="shared" si="61"/>
        <v>Monmouth</v>
      </c>
      <c r="X556">
        <f t="shared" si="62"/>
        <v>25441</v>
      </c>
      <c r="Z556">
        <v>1</v>
      </c>
      <c r="AA556" s="6">
        <v>554</v>
      </c>
      <c r="AB556" s="7" t="s">
        <v>220</v>
      </c>
      <c r="AC556" s="92">
        <v>48</v>
      </c>
      <c r="AD556" s="92" t="s">
        <v>1508</v>
      </c>
      <c r="AE556" s="93">
        <v>2</v>
      </c>
      <c r="AF556" s="93">
        <v>2</v>
      </c>
      <c r="AG556" s="94" t="s">
        <v>2587</v>
      </c>
      <c r="AH556" s="95">
        <v>1943</v>
      </c>
      <c r="AI556" s="95" t="s">
        <v>2588</v>
      </c>
      <c r="AJ556" s="95" t="s">
        <v>362</v>
      </c>
      <c r="AK556" s="95" t="s">
        <v>2589</v>
      </c>
      <c r="AL556" s="95"/>
      <c r="AM556" s="95" t="s">
        <v>2590</v>
      </c>
      <c r="AN556" s="95">
        <v>1997</v>
      </c>
    </row>
    <row r="557" spans="1:40" ht="12.75">
      <c r="A557" s="6">
        <v>555</v>
      </c>
      <c r="B557" s="7" t="s">
        <v>221</v>
      </c>
      <c r="C557">
        <v>72</v>
      </c>
      <c r="D557" s="6">
        <v>555</v>
      </c>
      <c r="E557" s="7" t="s">
        <v>221</v>
      </c>
      <c r="F557" s="10">
        <v>8344</v>
      </c>
      <c r="G557" s="10">
        <v>6109</v>
      </c>
      <c r="H557" s="10">
        <v>14647</v>
      </c>
      <c r="I557" s="10">
        <v>1608</v>
      </c>
      <c r="J557" s="10">
        <v>1217</v>
      </c>
      <c r="K557" s="10">
        <v>42618</v>
      </c>
      <c r="L557" s="11">
        <v>8085</v>
      </c>
      <c r="M557" s="11">
        <v>3443</v>
      </c>
      <c r="N557" s="11">
        <v>14319</v>
      </c>
      <c r="O557" s="12">
        <v>1969</v>
      </c>
      <c r="P557" s="12">
        <v>1167</v>
      </c>
      <c r="Q557" s="11">
        <v>44243</v>
      </c>
      <c r="R557">
        <f t="shared" si="56"/>
        <v>0</v>
      </c>
      <c r="S557">
        <f t="shared" si="57"/>
        <v>0</v>
      </c>
      <c r="T557">
        <f t="shared" si="58"/>
        <v>28983</v>
      </c>
      <c r="U557" s="10">
        <f t="shared" si="59"/>
        <v>31925</v>
      </c>
      <c r="V557">
        <f t="shared" si="60"/>
        <v>0.11879377566159473</v>
      </c>
      <c r="W557" t="str">
        <f t="shared" si="61"/>
        <v>Montgomeryshire</v>
      </c>
      <c r="X557">
        <f t="shared" si="62"/>
        <v>14664</v>
      </c>
      <c r="Z557">
        <v>0</v>
      </c>
      <c r="AA557" s="6">
        <v>555</v>
      </c>
      <c r="AB557" s="7" t="s">
        <v>221</v>
      </c>
      <c r="AC557" s="92">
        <v>48</v>
      </c>
      <c r="AD557" s="92" t="s">
        <v>1508</v>
      </c>
      <c r="AE557" s="93">
        <v>3</v>
      </c>
      <c r="AF557" s="93">
        <v>3</v>
      </c>
      <c r="AG557" s="94" t="s">
        <v>2591</v>
      </c>
      <c r="AH557" s="95">
        <v>1965</v>
      </c>
      <c r="AI557" s="95" t="s">
        <v>478</v>
      </c>
      <c r="AJ557" s="95" t="s">
        <v>346</v>
      </c>
      <c r="AK557" s="95" t="s">
        <v>1856</v>
      </c>
      <c r="AL557" s="95"/>
      <c r="AM557" s="95" t="s">
        <v>2592</v>
      </c>
      <c r="AN557" s="95">
        <v>1997</v>
      </c>
    </row>
    <row r="558" spans="1:40" ht="12.75">
      <c r="A558" s="6">
        <v>556</v>
      </c>
      <c r="B558" s="7" t="s">
        <v>222</v>
      </c>
      <c r="C558">
        <v>76</v>
      </c>
      <c r="D558" s="6">
        <v>556</v>
      </c>
      <c r="E558" s="7" t="s">
        <v>222</v>
      </c>
      <c r="F558" s="10">
        <v>3583</v>
      </c>
      <c r="G558" s="10">
        <v>30324</v>
      </c>
      <c r="H558" s="10">
        <v>2597</v>
      </c>
      <c r="I558" s="10">
        <v>3344</v>
      </c>
      <c r="J558" s="10">
        <v>1395</v>
      </c>
      <c r="K558" s="10">
        <v>55525</v>
      </c>
      <c r="L558" s="11">
        <v>3310</v>
      </c>
      <c r="M558" s="11">
        <v>21253</v>
      </c>
      <c r="N558" s="11">
        <v>3335</v>
      </c>
      <c r="O558" s="12">
        <v>6437</v>
      </c>
      <c r="P558" s="12">
        <v>685</v>
      </c>
      <c r="Q558" s="11">
        <v>56107</v>
      </c>
      <c r="R558">
        <f t="shared" si="56"/>
        <v>1</v>
      </c>
      <c r="S558">
        <f t="shared" si="57"/>
        <v>1</v>
      </c>
      <c r="T558">
        <f t="shared" si="58"/>
        <v>35020</v>
      </c>
      <c r="U558" s="10">
        <f t="shared" si="59"/>
        <v>41243</v>
      </c>
      <c r="V558">
        <f t="shared" si="60"/>
        <v>0.6068817818389491</v>
      </c>
      <c r="W558" t="str">
        <f t="shared" si="61"/>
        <v>Neath</v>
      </c>
      <c r="X558">
        <f t="shared" si="62"/>
        <v>13767</v>
      </c>
      <c r="Z558">
        <v>0</v>
      </c>
      <c r="AA558" s="6">
        <v>556</v>
      </c>
      <c r="AB558" s="7" t="s">
        <v>222</v>
      </c>
      <c r="AC558" s="92">
        <v>48</v>
      </c>
      <c r="AD558" s="92" t="s">
        <v>1508</v>
      </c>
      <c r="AE558" s="93">
        <v>2</v>
      </c>
      <c r="AF558" s="93">
        <v>2</v>
      </c>
      <c r="AG558" s="94" t="s">
        <v>2593</v>
      </c>
      <c r="AH558" s="95">
        <v>1950</v>
      </c>
      <c r="AI558" s="95" t="s">
        <v>2594</v>
      </c>
      <c r="AJ558" s="95" t="s">
        <v>387</v>
      </c>
      <c r="AK558" s="95" t="s">
        <v>2891</v>
      </c>
      <c r="AL558" s="95"/>
      <c r="AM558" s="95" t="s">
        <v>2595</v>
      </c>
      <c r="AN558" s="95">
        <v>1991</v>
      </c>
    </row>
    <row r="559" spans="1:40" ht="12.75">
      <c r="A559" s="6">
        <v>557</v>
      </c>
      <c r="B559" s="7" t="s">
        <v>223</v>
      </c>
      <c r="C559">
        <v>75</v>
      </c>
      <c r="D559" s="6">
        <v>557</v>
      </c>
      <c r="E559" s="7" t="s">
        <v>223</v>
      </c>
      <c r="F559" s="10">
        <v>7958</v>
      </c>
      <c r="G559" s="10">
        <v>21481</v>
      </c>
      <c r="H559" s="10">
        <v>3880</v>
      </c>
      <c r="I559" s="10">
        <v>721</v>
      </c>
      <c r="J559" s="10">
        <v>1267</v>
      </c>
      <c r="K559" s="10">
        <v>50997</v>
      </c>
      <c r="L559" s="11">
        <v>7246</v>
      </c>
      <c r="M559" s="11">
        <v>17120</v>
      </c>
      <c r="N559" s="11">
        <v>4394</v>
      </c>
      <c r="O559" s="12">
        <v>1519</v>
      </c>
      <c r="P559" s="12">
        <v>1003</v>
      </c>
      <c r="Q559" s="11">
        <v>56118</v>
      </c>
      <c r="R559">
        <f t="shared" si="56"/>
        <v>1</v>
      </c>
      <c r="S559">
        <f t="shared" si="57"/>
        <v>1</v>
      </c>
      <c r="T559">
        <f t="shared" si="58"/>
        <v>31282</v>
      </c>
      <c r="U559" s="10">
        <f t="shared" si="59"/>
        <v>35307</v>
      </c>
      <c r="V559">
        <f t="shared" si="60"/>
        <v>0.5472795857042388</v>
      </c>
      <c r="W559" t="str">
        <f t="shared" si="61"/>
        <v>Newport East</v>
      </c>
      <c r="X559">
        <f t="shared" si="62"/>
        <v>14162</v>
      </c>
      <c r="Z559">
        <v>1</v>
      </c>
      <c r="AA559" s="6">
        <v>557</v>
      </c>
      <c r="AB559" s="7" t="s">
        <v>223</v>
      </c>
      <c r="AC559" s="92">
        <v>48</v>
      </c>
      <c r="AD559" s="92" t="s">
        <v>1508</v>
      </c>
      <c r="AE559" s="93">
        <v>2</v>
      </c>
      <c r="AF559" s="93">
        <v>2</v>
      </c>
      <c r="AG559" s="94" t="s">
        <v>2596</v>
      </c>
      <c r="AH559" s="95">
        <v>1944</v>
      </c>
      <c r="AI559" s="95" t="s">
        <v>407</v>
      </c>
      <c r="AJ559" s="95" t="s">
        <v>362</v>
      </c>
      <c r="AK559" s="95" t="s">
        <v>1320</v>
      </c>
      <c r="AL559" s="95"/>
      <c r="AM559" s="95" t="s">
        <v>2060</v>
      </c>
      <c r="AN559" s="95">
        <v>1997</v>
      </c>
    </row>
    <row r="560" spans="1:40" ht="12.75">
      <c r="A560" s="6">
        <v>558</v>
      </c>
      <c r="B560" s="7" t="s">
        <v>224</v>
      </c>
      <c r="C560">
        <v>75</v>
      </c>
      <c r="D560" s="6">
        <v>558</v>
      </c>
      <c r="E560" s="7" t="s">
        <v>224</v>
      </c>
      <c r="F560" s="10">
        <v>9794</v>
      </c>
      <c r="G560" s="10">
        <v>24331</v>
      </c>
      <c r="H560" s="10">
        <v>3907</v>
      </c>
      <c r="I560" s="10">
        <v>648</v>
      </c>
      <c r="J560" s="10">
        <v>1522</v>
      </c>
      <c r="K560" s="10">
        <v>53914</v>
      </c>
      <c r="L560" s="11">
        <v>9185</v>
      </c>
      <c r="M560" s="11">
        <v>18489</v>
      </c>
      <c r="N560" s="11">
        <v>4095</v>
      </c>
      <c r="O560" s="12">
        <v>2510</v>
      </c>
      <c r="P560" s="12">
        <v>784</v>
      </c>
      <c r="Q560" s="11">
        <v>59742</v>
      </c>
      <c r="R560">
        <f t="shared" si="56"/>
        <v>1</v>
      </c>
      <c r="S560">
        <f t="shared" si="57"/>
        <v>1</v>
      </c>
      <c r="T560">
        <f t="shared" si="58"/>
        <v>35063</v>
      </c>
      <c r="U560" s="10">
        <f t="shared" si="59"/>
        <v>40202</v>
      </c>
      <c r="V560">
        <f t="shared" si="60"/>
        <v>0.5273079884778826</v>
      </c>
      <c r="W560" t="str">
        <f t="shared" si="61"/>
        <v>Newport West</v>
      </c>
      <c r="X560">
        <f t="shared" si="62"/>
        <v>16574</v>
      </c>
      <c r="Z560">
        <v>0</v>
      </c>
      <c r="AA560" s="6">
        <v>558</v>
      </c>
      <c r="AB560" s="7" t="s">
        <v>224</v>
      </c>
      <c r="AC560" s="92">
        <v>48</v>
      </c>
      <c r="AD560" s="92" t="s">
        <v>1508</v>
      </c>
      <c r="AE560" s="93">
        <v>2</v>
      </c>
      <c r="AF560" s="93">
        <v>2</v>
      </c>
      <c r="AG560" s="94" t="s">
        <v>2597</v>
      </c>
      <c r="AH560" s="95">
        <v>1935</v>
      </c>
      <c r="AI560" s="95" t="s">
        <v>2598</v>
      </c>
      <c r="AJ560" s="95" t="s">
        <v>346</v>
      </c>
      <c r="AK560" s="95" t="s">
        <v>2523</v>
      </c>
      <c r="AL560" s="95"/>
      <c r="AM560" s="95" t="s">
        <v>2599</v>
      </c>
      <c r="AN560" s="95">
        <v>1987</v>
      </c>
    </row>
    <row r="561" spans="1:40" ht="12.75">
      <c r="A561" s="6">
        <v>559</v>
      </c>
      <c r="B561" s="7" t="s">
        <v>225</v>
      </c>
      <c r="C561">
        <v>76</v>
      </c>
      <c r="D561" s="6">
        <v>559</v>
      </c>
      <c r="E561" s="7" t="s">
        <v>225</v>
      </c>
      <c r="F561" s="10">
        <v>3716</v>
      </c>
      <c r="G561" s="10">
        <v>28163</v>
      </c>
      <c r="H561" s="10">
        <v>3510</v>
      </c>
      <c r="I561" s="10">
        <v>2679</v>
      </c>
      <c r="J561" s="10">
        <v>0</v>
      </c>
      <c r="K561" s="10">
        <v>52078</v>
      </c>
      <c r="L561" s="11">
        <v>3383</v>
      </c>
      <c r="M561" s="11">
        <v>18833</v>
      </c>
      <c r="N561" s="11">
        <v>3878</v>
      </c>
      <c r="O561" s="12">
        <v>4259</v>
      </c>
      <c r="P561" s="12">
        <v>0</v>
      </c>
      <c r="Q561" s="11">
        <v>52185</v>
      </c>
      <c r="R561">
        <f t="shared" si="56"/>
        <v>1</v>
      </c>
      <c r="S561">
        <f t="shared" si="57"/>
        <v>1</v>
      </c>
      <c r="T561">
        <f t="shared" si="58"/>
        <v>30353</v>
      </c>
      <c r="U561" s="10">
        <f t="shared" si="59"/>
        <v>38068</v>
      </c>
      <c r="V561">
        <f t="shared" si="60"/>
        <v>0.6204658518103647</v>
      </c>
      <c r="W561" t="str">
        <f t="shared" si="61"/>
        <v>Ogmore</v>
      </c>
      <c r="X561">
        <f t="shared" si="62"/>
        <v>11520</v>
      </c>
      <c r="Z561">
        <v>0</v>
      </c>
      <c r="AA561" s="6">
        <v>559</v>
      </c>
      <c r="AB561" s="7" t="s">
        <v>225</v>
      </c>
      <c r="AC561" s="92">
        <v>48</v>
      </c>
      <c r="AD561" s="92" t="s">
        <v>1508</v>
      </c>
      <c r="AE561" s="93">
        <v>2</v>
      </c>
      <c r="AF561" s="93">
        <v>2</v>
      </c>
      <c r="AG561" s="94" t="s">
        <v>1931</v>
      </c>
      <c r="AH561" s="95">
        <v>1928</v>
      </c>
      <c r="AI561" s="95" t="s">
        <v>1932</v>
      </c>
      <c r="AJ561" s="95" t="s">
        <v>346</v>
      </c>
      <c r="AK561" s="95" t="s">
        <v>347</v>
      </c>
      <c r="AL561" s="95"/>
      <c r="AM561" s="95" t="s">
        <v>1933</v>
      </c>
      <c r="AN561" s="95">
        <v>1979</v>
      </c>
    </row>
    <row r="562" spans="1:40" ht="12.75">
      <c r="A562" s="6">
        <v>560</v>
      </c>
      <c r="B562" s="7" t="s">
        <v>226</v>
      </c>
      <c r="C562">
        <v>74</v>
      </c>
      <c r="D562" s="6">
        <v>560</v>
      </c>
      <c r="E562" s="7" t="s">
        <v>226</v>
      </c>
      <c r="F562" s="10">
        <v>5910</v>
      </c>
      <c r="G562" s="10">
        <v>29290</v>
      </c>
      <c r="H562" s="10">
        <v>6161</v>
      </c>
      <c r="I562" s="10">
        <v>2977</v>
      </c>
      <c r="J562" s="10">
        <v>1517</v>
      </c>
      <c r="K562" s="10">
        <v>64185</v>
      </c>
      <c r="L562" s="11">
        <v>5096</v>
      </c>
      <c r="M562" s="11">
        <v>22963</v>
      </c>
      <c r="N562" s="11">
        <v>4152</v>
      </c>
      <c r="O562" s="12">
        <v>5279</v>
      </c>
      <c r="P562" s="12">
        <v>819</v>
      </c>
      <c r="Q562" s="11">
        <v>66105</v>
      </c>
      <c r="R562">
        <f t="shared" si="56"/>
        <v>1</v>
      </c>
      <c r="S562">
        <f t="shared" si="57"/>
        <v>1</v>
      </c>
      <c r="T562">
        <f t="shared" si="58"/>
        <v>38309</v>
      </c>
      <c r="U562" s="10">
        <f t="shared" si="59"/>
        <v>45855</v>
      </c>
      <c r="V562">
        <f t="shared" si="60"/>
        <v>0.5994152810044637</v>
      </c>
      <c r="W562" t="str">
        <f t="shared" si="61"/>
        <v>Pontypridd</v>
      </c>
      <c r="X562">
        <f t="shared" si="62"/>
        <v>15346</v>
      </c>
      <c r="Z562">
        <v>0</v>
      </c>
      <c r="AA562" s="6">
        <v>560</v>
      </c>
      <c r="AB562" s="7" t="s">
        <v>226</v>
      </c>
      <c r="AC562" s="92">
        <v>48</v>
      </c>
      <c r="AD562" s="92" t="s">
        <v>1508</v>
      </c>
      <c r="AE562" s="93">
        <v>2</v>
      </c>
      <c r="AF562" s="93">
        <v>2</v>
      </c>
      <c r="AG562" s="94" t="s">
        <v>1934</v>
      </c>
      <c r="AH562" s="95">
        <v>1946</v>
      </c>
      <c r="AI562" s="95" t="s">
        <v>1935</v>
      </c>
      <c r="AJ562" s="95" t="s">
        <v>346</v>
      </c>
      <c r="AK562" s="95" t="s">
        <v>1456</v>
      </c>
      <c r="AL562" s="95"/>
      <c r="AM562" s="95" t="s">
        <v>1936</v>
      </c>
      <c r="AN562" s="95">
        <v>1989</v>
      </c>
    </row>
    <row r="563" spans="1:40" ht="12.75">
      <c r="A563" s="6">
        <v>561</v>
      </c>
      <c r="B563" s="7" t="s">
        <v>227</v>
      </c>
      <c r="C563">
        <v>72</v>
      </c>
      <c r="D563" s="6">
        <v>561</v>
      </c>
      <c r="E563" s="7" t="s">
        <v>227</v>
      </c>
      <c r="F563" s="10">
        <v>11741</v>
      </c>
      <c r="G563" s="10">
        <v>20477</v>
      </c>
      <c r="H563" s="10">
        <v>5527</v>
      </c>
      <c r="I563" s="10">
        <v>2683</v>
      </c>
      <c r="J563" s="10">
        <v>1975</v>
      </c>
      <c r="K563" s="10">
        <v>54088</v>
      </c>
      <c r="L563" s="11">
        <v>12260</v>
      </c>
      <c r="M563" s="11">
        <v>15206</v>
      </c>
      <c r="N563" s="11">
        <v>3882</v>
      </c>
      <c r="O563" s="12">
        <v>4658</v>
      </c>
      <c r="P563" s="12">
        <v>771</v>
      </c>
      <c r="Q563" s="11">
        <v>54283</v>
      </c>
      <c r="R563">
        <f t="shared" si="56"/>
        <v>1</v>
      </c>
      <c r="S563">
        <f t="shared" si="57"/>
        <v>1</v>
      </c>
      <c r="T563">
        <f t="shared" si="58"/>
        <v>36777</v>
      </c>
      <c r="U563" s="10">
        <f t="shared" si="59"/>
        <v>42403</v>
      </c>
      <c r="V563">
        <f t="shared" si="60"/>
        <v>0.41346493732495854</v>
      </c>
      <c r="W563" t="str">
        <f t="shared" si="61"/>
        <v>Preseli Pembrokeshire</v>
      </c>
      <c r="X563">
        <f t="shared" si="62"/>
        <v>21571</v>
      </c>
      <c r="Z563">
        <v>0</v>
      </c>
      <c r="AA563" s="6">
        <v>561</v>
      </c>
      <c r="AB563" s="7" t="s">
        <v>227</v>
      </c>
      <c r="AC563" s="92">
        <v>48</v>
      </c>
      <c r="AD563" s="92" t="s">
        <v>1508</v>
      </c>
      <c r="AE563" s="93">
        <v>2</v>
      </c>
      <c r="AF563" s="93">
        <v>2</v>
      </c>
      <c r="AG563" s="94" t="s">
        <v>1937</v>
      </c>
      <c r="AH563" s="95">
        <v>1948</v>
      </c>
      <c r="AI563" s="95" t="s">
        <v>1938</v>
      </c>
      <c r="AJ563" s="95" t="s">
        <v>346</v>
      </c>
      <c r="AK563" s="95" t="s">
        <v>1581</v>
      </c>
      <c r="AL563" s="95"/>
      <c r="AM563" s="95" t="s">
        <v>2077</v>
      </c>
      <c r="AN563" s="95">
        <v>1997</v>
      </c>
    </row>
    <row r="564" spans="1:40" ht="12.75">
      <c r="A564" s="6">
        <v>562</v>
      </c>
      <c r="B564" s="7" t="s">
        <v>228</v>
      </c>
      <c r="C564">
        <v>74</v>
      </c>
      <c r="D564" s="6">
        <v>562</v>
      </c>
      <c r="E564" s="7" t="s">
        <v>228</v>
      </c>
      <c r="F564" s="10">
        <v>1551</v>
      </c>
      <c r="G564" s="10">
        <v>30381</v>
      </c>
      <c r="H564" s="10">
        <v>2307</v>
      </c>
      <c r="I564" s="10">
        <v>5450</v>
      </c>
      <c r="J564" s="10">
        <v>1118</v>
      </c>
      <c r="K564" s="10">
        <v>57105</v>
      </c>
      <c r="L564" s="11">
        <v>1557</v>
      </c>
      <c r="M564" s="11">
        <v>23230</v>
      </c>
      <c r="N564" s="11">
        <v>1525</v>
      </c>
      <c r="O564" s="12">
        <v>7183</v>
      </c>
      <c r="P564" s="12">
        <v>507</v>
      </c>
      <c r="Q564" s="11">
        <v>56059</v>
      </c>
      <c r="R564">
        <f t="shared" si="56"/>
        <v>1</v>
      </c>
      <c r="S564">
        <f t="shared" si="57"/>
        <v>1</v>
      </c>
      <c r="T564">
        <f t="shared" si="58"/>
        <v>34002</v>
      </c>
      <c r="U564" s="10">
        <f t="shared" si="59"/>
        <v>40807</v>
      </c>
      <c r="V564">
        <f t="shared" si="60"/>
        <v>0.6831951061702253</v>
      </c>
      <c r="W564" t="str">
        <f t="shared" si="61"/>
        <v>Rhondda</v>
      </c>
      <c r="X564">
        <f t="shared" si="62"/>
        <v>10772</v>
      </c>
      <c r="Z564">
        <v>0</v>
      </c>
      <c r="AA564" s="6">
        <v>562</v>
      </c>
      <c r="AB564" s="7" t="s">
        <v>228</v>
      </c>
      <c r="AC564" s="92">
        <v>48</v>
      </c>
      <c r="AD564" s="92" t="s">
        <v>1508</v>
      </c>
      <c r="AE564" s="93">
        <v>2</v>
      </c>
      <c r="AF564" s="93">
        <v>2</v>
      </c>
      <c r="AG564" s="94" t="s">
        <v>1939</v>
      </c>
      <c r="AH564" s="95"/>
      <c r="AI564" s="95" t="s">
        <v>1940</v>
      </c>
      <c r="AJ564" s="95" t="s">
        <v>346</v>
      </c>
      <c r="AK564" s="95" t="s">
        <v>1941</v>
      </c>
      <c r="AL564" s="95"/>
      <c r="AM564" s="95" t="s">
        <v>1942</v>
      </c>
      <c r="AN564" s="95">
        <v>2001</v>
      </c>
    </row>
    <row r="565" spans="1:40" ht="12.75">
      <c r="A565" s="6">
        <v>563</v>
      </c>
      <c r="B565" s="7" t="s">
        <v>229</v>
      </c>
      <c r="C565">
        <v>76</v>
      </c>
      <c r="D565" s="6">
        <v>563</v>
      </c>
      <c r="E565" s="7" t="s">
        <v>229</v>
      </c>
      <c r="F565" s="10">
        <v>3582</v>
      </c>
      <c r="G565" s="10">
        <v>29151</v>
      </c>
      <c r="H565" s="10">
        <v>3440</v>
      </c>
      <c r="I565" s="10">
        <v>1308</v>
      </c>
      <c r="J565" s="10">
        <v>1193</v>
      </c>
      <c r="K565" s="10">
        <v>57373</v>
      </c>
      <c r="L565" s="11">
        <v>3026</v>
      </c>
      <c r="M565" s="11">
        <v>19612</v>
      </c>
      <c r="N565" s="11">
        <v>3064</v>
      </c>
      <c r="O565" s="12">
        <v>3464</v>
      </c>
      <c r="P565" s="12">
        <v>906</v>
      </c>
      <c r="Q565" s="11">
        <v>57273</v>
      </c>
      <c r="R565">
        <f t="shared" si="56"/>
        <v>1</v>
      </c>
      <c r="S565">
        <f t="shared" si="57"/>
        <v>1</v>
      </c>
      <c r="T565">
        <f t="shared" si="58"/>
        <v>30072</v>
      </c>
      <c r="U565" s="10">
        <f t="shared" si="59"/>
        <v>38674</v>
      </c>
      <c r="V565">
        <f t="shared" si="60"/>
        <v>0.6521681298217611</v>
      </c>
      <c r="W565" t="str">
        <f t="shared" si="61"/>
        <v>Swansea East</v>
      </c>
      <c r="X565">
        <f t="shared" si="62"/>
        <v>10460</v>
      </c>
      <c r="Z565">
        <v>0</v>
      </c>
      <c r="AA565" s="6">
        <v>563</v>
      </c>
      <c r="AB565" s="7" t="s">
        <v>229</v>
      </c>
      <c r="AC565" s="92">
        <v>48</v>
      </c>
      <c r="AD565" s="92" t="s">
        <v>1508</v>
      </c>
      <c r="AE565" s="93">
        <v>2</v>
      </c>
      <c r="AF565" s="93">
        <v>2</v>
      </c>
      <c r="AG565" s="94" t="s">
        <v>1943</v>
      </c>
      <c r="AH565" s="95">
        <v>1939</v>
      </c>
      <c r="AI565" s="95" t="s">
        <v>1944</v>
      </c>
      <c r="AJ565" s="95" t="s">
        <v>346</v>
      </c>
      <c r="AK565" s="95" t="s">
        <v>1916</v>
      </c>
      <c r="AL565" s="95"/>
      <c r="AM565" s="95" t="s">
        <v>2130</v>
      </c>
      <c r="AN565" s="95">
        <v>1974</v>
      </c>
    </row>
    <row r="566" spans="1:40" ht="12.75">
      <c r="A566" s="6">
        <v>564</v>
      </c>
      <c r="B566" s="7" t="s">
        <v>230</v>
      </c>
      <c r="C566">
        <v>76</v>
      </c>
      <c r="D566" s="6">
        <v>564</v>
      </c>
      <c r="E566" s="7" t="s">
        <v>230</v>
      </c>
      <c r="F566" s="10">
        <v>8289</v>
      </c>
      <c r="G566" s="10">
        <v>22748</v>
      </c>
      <c r="H566" s="10">
        <v>5872</v>
      </c>
      <c r="I566" s="10">
        <v>2675</v>
      </c>
      <c r="J566" s="10">
        <v>885</v>
      </c>
      <c r="K566" s="10">
        <v>58703</v>
      </c>
      <c r="L566" s="11">
        <v>6094</v>
      </c>
      <c r="M566" s="11">
        <v>15644</v>
      </c>
      <c r="N566" s="11">
        <v>5313</v>
      </c>
      <c r="O566" s="12">
        <v>3404</v>
      </c>
      <c r="P566" s="12">
        <v>1645</v>
      </c>
      <c r="Q566" s="11">
        <v>57074</v>
      </c>
      <c r="R566">
        <f t="shared" si="56"/>
        <v>1</v>
      </c>
      <c r="S566">
        <f t="shared" si="57"/>
        <v>1</v>
      </c>
      <c r="T566">
        <f t="shared" si="58"/>
        <v>32100</v>
      </c>
      <c r="U566" s="10">
        <f t="shared" si="59"/>
        <v>40469</v>
      </c>
      <c r="V566">
        <f t="shared" si="60"/>
        <v>0.4873520249221184</v>
      </c>
      <c r="W566" t="str">
        <f t="shared" si="61"/>
        <v>Swansea West</v>
      </c>
      <c r="X566">
        <f t="shared" si="62"/>
        <v>16456</v>
      </c>
      <c r="Z566">
        <v>1</v>
      </c>
      <c r="AA566" s="6">
        <v>564</v>
      </c>
      <c r="AB566" s="7" t="s">
        <v>230</v>
      </c>
      <c r="AC566" s="92">
        <v>48</v>
      </c>
      <c r="AD566" s="92" t="s">
        <v>1508</v>
      </c>
      <c r="AE566" s="93">
        <v>2</v>
      </c>
      <c r="AF566" s="93">
        <v>2</v>
      </c>
      <c r="AG566" s="94" t="s">
        <v>1945</v>
      </c>
      <c r="AH566" s="95">
        <v>1930</v>
      </c>
      <c r="AI566" s="95" t="s">
        <v>1946</v>
      </c>
      <c r="AJ566" s="95" t="s">
        <v>362</v>
      </c>
      <c r="AK566" s="95" t="s">
        <v>1947</v>
      </c>
      <c r="AL566" s="95" t="s">
        <v>1948</v>
      </c>
      <c r="AM566" s="95" t="s">
        <v>1633</v>
      </c>
      <c r="AN566" s="95">
        <v>1964</v>
      </c>
    </row>
    <row r="567" spans="1:40" ht="12.75">
      <c r="A567" s="6">
        <v>565</v>
      </c>
      <c r="B567" s="7" t="s">
        <v>231</v>
      </c>
      <c r="C567">
        <v>75</v>
      </c>
      <c r="D567" s="6">
        <v>565</v>
      </c>
      <c r="E567" s="7" t="s">
        <v>231</v>
      </c>
      <c r="F567" s="10">
        <v>5327</v>
      </c>
      <c r="G567" s="10">
        <v>29863</v>
      </c>
      <c r="H567" s="10">
        <v>5249</v>
      </c>
      <c r="I567" s="10">
        <v>1042</v>
      </c>
      <c r="J567" s="10">
        <v>1764</v>
      </c>
      <c r="K567" s="10">
        <v>60343</v>
      </c>
      <c r="L567" s="11">
        <v>5603</v>
      </c>
      <c r="M567" s="11">
        <v>21883</v>
      </c>
      <c r="N567" s="11">
        <v>3936</v>
      </c>
      <c r="O567" s="12">
        <v>2720</v>
      </c>
      <c r="P567" s="12">
        <v>1100</v>
      </c>
      <c r="Q567" s="11">
        <v>61110</v>
      </c>
      <c r="R567">
        <f t="shared" si="56"/>
        <v>1</v>
      </c>
      <c r="S567">
        <f t="shared" si="57"/>
        <v>1</v>
      </c>
      <c r="T567">
        <f t="shared" si="58"/>
        <v>35242</v>
      </c>
      <c r="U567" s="10">
        <f t="shared" si="59"/>
        <v>43245</v>
      </c>
      <c r="V567">
        <f t="shared" si="60"/>
        <v>0.6209352477157937</v>
      </c>
      <c r="W567" t="str">
        <f t="shared" si="61"/>
        <v>Torfaen</v>
      </c>
      <c r="X567">
        <f t="shared" si="62"/>
        <v>13359</v>
      </c>
      <c r="Z567">
        <v>0</v>
      </c>
      <c r="AA567" s="6">
        <v>565</v>
      </c>
      <c r="AB567" s="7" t="s">
        <v>231</v>
      </c>
      <c r="AC567" s="92">
        <v>48</v>
      </c>
      <c r="AD567" s="92" t="s">
        <v>1508</v>
      </c>
      <c r="AE567" s="93">
        <v>2</v>
      </c>
      <c r="AF567" s="93">
        <v>2</v>
      </c>
      <c r="AG567" s="94" t="s">
        <v>1949</v>
      </c>
      <c r="AH567" s="95">
        <v>1948</v>
      </c>
      <c r="AI567" s="95" t="s">
        <v>1950</v>
      </c>
      <c r="AJ567" s="95" t="s">
        <v>346</v>
      </c>
      <c r="AK567" s="95" t="s">
        <v>2985</v>
      </c>
      <c r="AL567" s="95"/>
      <c r="AM567" s="95" t="s">
        <v>1669</v>
      </c>
      <c r="AN567" s="95">
        <v>1987</v>
      </c>
    </row>
    <row r="568" spans="1:40" ht="12.75">
      <c r="A568" s="6">
        <v>566</v>
      </c>
      <c r="B568" s="7" t="s">
        <v>232</v>
      </c>
      <c r="C568">
        <v>73</v>
      </c>
      <c r="D568" s="6">
        <v>566</v>
      </c>
      <c r="E568" s="7" t="s">
        <v>232</v>
      </c>
      <c r="F568" s="10">
        <v>11662</v>
      </c>
      <c r="G568" s="10">
        <v>20617</v>
      </c>
      <c r="H568" s="10">
        <v>3425</v>
      </c>
      <c r="I568" s="10">
        <v>2301</v>
      </c>
      <c r="J568" s="10">
        <v>1127</v>
      </c>
      <c r="K568" s="10">
        <v>52418</v>
      </c>
      <c r="L568" s="11">
        <v>10418</v>
      </c>
      <c r="M568" s="11">
        <v>16179</v>
      </c>
      <c r="N568" s="11">
        <v>3058</v>
      </c>
      <c r="O568" s="12">
        <v>2300</v>
      </c>
      <c r="P568" s="12">
        <v>391</v>
      </c>
      <c r="Q568" s="11">
        <v>51247</v>
      </c>
      <c r="R568">
        <f t="shared" si="56"/>
        <v>1</v>
      </c>
      <c r="S568">
        <f t="shared" si="57"/>
        <v>1</v>
      </c>
      <c r="T568">
        <f t="shared" si="58"/>
        <v>32346</v>
      </c>
      <c r="U568" s="10">
        <f t="shared" si="59"/>
        <v>39132</v>
      </c>
      <c r="V568">
        <f t="shared" si="60"/>
        <v>0.5001854943424225</v>
      </c>
      <c r="W568" t="str">
        <f t="shared" si="61"/>
        <v>Vale of Clwyd</v>
      </c>
      <c r="X568">
        <f t="shared" si="62"/>
        <v>16167</v>
      </c>
      <c r="Z568">
        <v>1</v>
      </c>
      <c r="AA568" s="6">
        <v>566</v>
      </c>
      <c r="AB568" s="7" t="s">
        <v>232</v>
      </c>
      <c r="AC568" s="92">
        <v>48</v>
      </c>
      <c r="AD568" s="92" t="s">
        <v>1508</v>
      </c>
      <c r="AE568" s="93">
        <v>2</v>
      </c>
      <c r="AF568" s="93">
        <v>2</v>
      </c>
      <c r="AG568" s="94" t="s">
        <v>1951</v>
      </c>
      <c r="AH568" s="95" t="s">
        <v>1952</v>
      </c>
      <c r="AI568" s="95" t="s">
        <v>1953</v>
      </c>
      <c r="AJ568" s="95" t="s">
        <v>362</v>
      </c>
      <c r="AK568" s="95" t="s">
        <v>1954</v>
      </c>
      <c r="AL568" s="95"/>
      <c r="AM568" s="95" t="s">
        <v>1955</v>
      </c>
      <c r="AN568" s="95">
        <v>1997</v>
      </c>
    </row>
    <row r="569" spans="1:40" ht="12.75">
      <c r="A569" s="6">
        <v>567</v>
      </c>
      <c r="B569" s="7" t="s">
        <v>233</v>
      </c>
      <c r="C569">
        <v>74</v>
      </c>
      <c r="D569" s="6">
        <v>567</v>
      </c>
      <c r="E569" s="7" t="s">
        <v>233</v>
      </c>
      <c r="F569" s="10">
        <v>18522</v>
      </c>
      <c r="G569" s="10">
        <v>29054</v>
      </c>
      <c r="H569" s="10">
        <v>4945</v>
      </c>
      <c r="I569" s="10">
        <v>1393</v>
      </c>
      <c r="J569" s="10">
        <v>0</v>
      </c>
      <c r="K569" s="10">
        <v>67213</v>
      </c>
      <c r="L569" s="11">
        <v>15824</v>
      </c>
      <c r="M569" s="11">
        <v>20524</v>
      </c>
      <c r="N569" s="11">
        <v>5521</v>
      </c>
      <c r="O569" s="12">
        <v>2867</v>
      </c>
      <c r="P569" s="12">
        <v>448</v>
      </c>
      <c r="Q569" s="11">
        <v>67071</v>
      </c>
      <c r="R569">
        <f t="shared" si="56"/>
        <v>1</v>
      </c>
      <c r="S569">
        <f t="shared" si="57"/>
        <v>1</v>
      </c>
      <c r="T569">
        <f t="shared" si="58"/>
        <v>45184</v>
      </c>
      <c r="U569" s="10">
        <f t="shared" si="59"/>
        <v>53914</v>
      </c>
      <c r="V569">
        <f t="shared" si="60"/>
        <v>0.4542315864022663</v>
      </c>
      <c r="W569" t="str">
        <f t="shared" si="61"/>
        <v>Vale of Glamorgan</v>
      </c>
      <c r="X569">
        <f t="shared" si="62"/>
        <v>24660</v>
      </c>
      <c r="Z569">
        <v>1</v>
      </c>
      <c r="AA569" s="6">
        <v>567</v>
      </c>
      <c r="AB569" s="7" t="s">
        <v>233</v>
      </c>
      <c r="AC569" s="92">
        <v>48</v>
      </c>
      <c r="AD569" s="92" t="s">
        <v>1508</v>
      </c>
      <c r="AE569" s="93">
        <v>2</v>
      </c>
      <c r="AF569" s="93">
        <v>2</v>
      </c>
      <c r="AG569" s="94" t="s">
        <v>1956</v>
      </c>
      <c r="AH569" s="95">
        <v>1951</v>
      </c>
      <c r="AI569" s="95" t="s">
        <v>1957</v>
      </c>
      <c r="AJ569" s="95" t="s">
        <v>362</v>
      </c>
      <c r="AK569" s="95" t="s">
        <v>1958</v>
      </c>
      <c r="AL569" s="95"/>
      <c r="AM569" s="95" t="s">
        <v>1959</v>
      </c>
      <c r="AN569" s="95">
        <v>1997</v>
      </c>
    </row>
    <row r="570" spans="1:40" ht="12.75">
      <c r="A570" s="6">
        <v>568</v>
      </c>
      <c r="B570" s="7" t="s">
        <v>234</v>
      </c>
      <c r="C570">
        <v>73</v>
      </c>
      <c r="D570" s="6">
        <v>568</v>
      </c>
      <c r="E570" s="7" t="s">
        <v>234</v>
      </c>
      <c r="F570" s="10">
        <v>8688</v>
      </c>
      <c r="G570" s="10">
        <v>20450</v>
      </c>
      <c r="H570" s="10">
        <v>4833</v>
      </c>
      <c r="I570" s="10">
        <v>1170</v>
      </c>
      <c r="J570" s="10">
        <v>1281</v>
      </c>
      <c r="K570" s="10">
        <v>50741</v>
      </c>
      <c r="L570" s="11">
        <v>6746</v>
      </c>
      <c r="M570" s="11">
        <v>15934</v>
      </c>
      <c r="N570" s="11">
        <v>5153</v>
      </c>
      <c r="O570" s="12">
        <v>1783</v>
      </c>
      <c r="P570" s="12">
        <v>432</v>
      </c>
      <c r="Q570" s="11">
        <v>50465</v>
      </c>
      <c r="R570">
        <f t="shared" si="56"/>
        <v>1</v>
      </c>
      <c r="S570">
        <f t="shared" si="57"/>
        <v>1</v>
      </c>
      <c r="T570">
        <f t="shared" si="58"/>
        <v>30048</v>
      </c>
      <c r="U570" s="10">
        <f t="shared" si="59"/>
        <v>36422</v>
      </c>
      <c r="V570">
        <f t="shared" si="60"/>
        <v>0.5302848775292864</v>
      </c>
      <c r="W570" t="str">
        <f t="shared" si="61"/>
        <v>Wrexham</v>
      </c>
      <c r="X570">
        <f t="shared" si="62"/>
        <v>14114</v>
      </c>
      <c r="Z570">
        <v>0</v>
      </c>
      <c r="AA570" s="6">
        <v>568</v>
      </c>
      <c r="AB570" s="7" t="s">
        <v>234</v>
      </c>
      <c r="AC570" s="92">
        <v>48</v>
      </c>
      <c r="AD570" s="92" t="s">
        <v>1508</v>
      </c>
      <c r="AE570" s="93">
        <v>2</v>
      </c>
      <c r="AF570" s="93">
        <v>2</v>
      </c>
      <c r="AG570" s="94" t="s">
        <v>1960</v>
      </c>
      <c r="AH570" s="95"/>
      <c r="AI570" s="95" t="s">
        <v>1961</v>
      </c>
      <c r="AJ570" s="95" t="s">
        <v>346</v>
      </c>
      <c r="AK570" s="95" t="s">
        <v>43</v>
      </c>
      <c r="AL570" s="95"/>
      <c r="AM570" s="95" t="s">
        <v>396</v>
      </c>
      <c r="AN570" s="95">
        <v>2001</v>
      </c>
    </row>
    <row r="571" spans="1:40" ht="12.75">
      <c r="A571" s="6">
        <v>569</v>
      </c>
      <c r="B571" s="7" t="s">
        <v>235</v>
      </c>
      <c r="C571">
        <v>73</v>
      </c>
      <c r="D571" s="6">
        <v>569</v>
      </c>
      <c r="E571" s="7" t="s">
        <v>235</v>
      </c>
      <c r="F571" s="10">
        <v>8569</v>
      </c>
      <c r="G571" s="10">
        <v>13275</v>
      </c>
      <c r="H571" s="10">
        <v>1537</v>
      </c>
      <c r="I571" s="10">
        <v>15756</v>
      </c>
      <c r="J571" s="10">
        <v>793</v>
      </c>
      <c r="K571" s="10">
        <v>52952</v>
      </c>
      <c r="L571" s="11">
        <v>7653</v>
      </c>
      <c r="M571" s="11">
        <v>11906</v>
      </c>
      <c r="N571" s="11">
        <v>2772</v>
      </c>
      <c r="O571" s="12">
        <v>11106</v>
      </c>
      <c r="P571" s="12">
        <v>581</v>
      </c>
      <c r="Q571" s="11">
        <v>53117</v>
      </c>
      <c r="R571">
        <f t="shared" si="56"/>
        <v>1</v>
      </c>
      <c r="S571">
        <f t="shared" si="57"/>
        <v>0</v>
      </c>
      <c r="T571">
        <f t="shared" si="58"/>
        <v>34018</v>
      </c>
      <c r="U571" s="10">
        <f t="shared" si="59"/>
        <v>39930</v>
      </c>
      <c r="V571">
        <f t="shared" si="60"/>
        <v>0.3499911811393968</v>
      </c>
      <c r="W571" t="str">
        <f t="shared" si="61"/>
        <v>Ynys Mon</v>
      </c>
      <c r="X571">
        <f t="shared" si="62"/>
        <v>22112</v>
      </c>
      <c r="Z571">
        <v>1</v>
      </c>
      <c r="AA571" s="6">
        <v>569</v>
      </c>
      <c r="AB571" s="7" t="s">
        <v>235</v>
      </c>
      <c r="AC571" s="92">
        <v>48</v>
      </c>
      <c r="AD571" s="92" t="s">
        <v>1508</v>
      </c>
      <c r="AE571" s="93">
        <v>2</v>
      </c>
      <c r="AF571" s="93">
        <v>4</v>
      </c>
      <c r="AG571" s="94" t="s">
        <v>1962</v>
      </c>
      <c r="AH571" s="95"/>
      <c r="AI571" s="95" t="s">
        <v>1963</v>
      </c>
      <c r="AJ571" s="95" t="s">
        <v>362</v>
      </c>
      <c r="AK571" s="95" t="s">
        <v>363</v>
      </c>
      <c r="AL571" s="95" t="s">
        <v>364</v>
      </c>
      <c r="AM571" s="95" t="s">
        <v>1964</v>
      </c>
      <c r="AN571" s="95">
        <v>2001</v>
      </c>
    </row>
    <row r="572" spans="1:40" ht="12.75">
      <c r="A572" s="6">
        <v>570</v>
      </c>
      <c r="B572" s="7" t="s">
        <v>236</v>
      </c>
      <c r="C572">
        <v>82</v>
      </c>
      <c r="D572" s="6">
        <v>570</v>
      </c>
      <c r="E572" s="7" t="s">
        <v>236</v>
      </c>
      <c r="F572" s="10">
        <v>6944</v>
      </c>
      <c r="G572" s="10">
        <v>17745</v>
      </c>
      <c r="H572" s="10">
        <v>4714</v>
      </c>
      <c r="I572" s="10">
        <v>5767</v>
      </c>
      <c r="J572" s="10">
        <v>446</v>
      </c>
      <c r="K572" s="10">
        <v>54257</v>
      </c>
      <c r="L572" s="11">
        <v>3761</v>
      </c>
      <c r="M572" s="11">
        <v>12025</v>
      </c>
      <c r="N572" s="11">
        <v>4547</v>
      </c>
      <c r="O572" s="12">
        <v>5379</v>
      </c>
      <c r="P572" s="12">
        <v>717</v>
      </c>
      <c r="Q572" s="11">
        <v>50098</v>
      </c>
      <c r="R572">
        <f t="shared" si="56"/>
        <v>1</v>
      </c>
      <c r="S572">
        <f t="shared" si="57"/>
        <v>1</v>
      </c>
      <c r="T572">
        <f t="shared" si="58"/>
        <v>26429</v>
      </c>
      <c r="U572" s="10">
        <f t="shared" si="59"/>
        <v>35616</v>
      </c>
      <c r="V572">
        <f t="shared" si="60"/>
        <v>0.4549926217412691</v>
      </c>
      <c r="W572" t="str">
        <f t="shared" si="61"/>
        <v>Aberdeen Central</v>
      </c>
      <c r="X572">
        <f t="shared" si="62"/>
        <v>14404</v>
      </c>
      <c r="Z572">
        <v>1</v>
      </c>
      <c r="AA572" s="6">
        <v>570</v>
      </c>
      <c r="AB572" s="7" t="s">
        <v>236</v>
      </c>
      <c r="AC572" s="92">
        <v>49</v>
      </c>
      <c r="AD572" s="92" t="s">
        <v>1965</v>
      </c>
      <c r="AE572" s="93">
        <v>2</v>
      </c>
      <c r="AF572" s="93">
        <v>2</v>
      </c>
      <c r="AG572" s="94" t="s">
        <v>1966</v>
      </c>
      <c r="AH572" s="95">
        <v>1949</v>
      </c>
      <c r="AI572" s="95" t="s">
        <v>1030</v>
      </c>
      <c r="AJ572" s="95" t="s">
        <v>362</v>
      </c>
      <c r="AK572" s="95" t="s">
        <v>1967</v>
      </c>
      <c r="AL572" s="95" t="s">
        <v>427</v>
      </c>
      <c r="AM572" s="95" t="s">
        <v>396</v>
      </c>
      <c r="AN572" s="95">
        <v>1997</v>
      </c>
    </row>
    <row r="573" spans="1:40" ht="12.75">
      <c r="A573" s="6">
        <v>571</v>
      </c>
      <c r="B573" s="7" t="s">
        <v>237</v>
      </c>
      <c r="C573">
        <v>82</v>
      </c>
      <c r="D573" s="6">
        <v>571</v>
      </c>
      <c r="E573" s="7" t="s">
        <v>237</v>
      </c>
      <c r="F573" s="10">
        <v>5763</v>
      </c>
      <c r="G573" s="10">
        <v>18389</v>
      </c>
      <c r="H573" s="10">
        <v>5421</v>
      </c>
      <c r="I573" s="10">
        <v>8379</v>
      </c>
      <c r="J573" s="10">
        <v>463</v>
      </c>
      <c r="K573" s="10">
        <v>54302</v>
      </c>
      <c r="L573" s="11">
        <v>3047</v>
      </c>
      <c r="M573" s="11">
        <v>13157</v>
      </c>
      <c r="N573" s="11">
        <v>4991</v>
      </c>
      <c r="O573" s="12">
        <v>8708</v>
      </c>
      <c r="P573" s="12">
        <v>454</v>
      </c>
      <c r="Q573" s="11">
        <v>52746</v>
      </c>
      <c r="R573">
        <f t="shared" si="56"/>
        <v>1</v>
      </c>
      <c r="S573">
        <f t="shared" si="57"/>
        <v>1</v>
      </c>
      <c r="T573">
        <f t="shared" si="58"/>
        <v>30357</v>
      </c>
      <c r="U573" s="10">
        <f t="shared" si="59"/>
        <v>38415</v>
      </c>
      <c r="V573">
        <f t="shared" si="60"/>
        <v>0.43340909839575714</v>
      </c>
      <c r="W573" t="str">
        <f t="shared" si="61"/>
        <v>Aberdeen North</v>
      </c>
      <c r="X573">
        <f t="shared" si="62"/>
        <v>17200</v>
      </c>
      <c r="Z573">
        <v>0</v>
      </c>
      <c r="AA573" s="6">
        <v>571</v>
      </c>
      <c r="AB573" s="7" t="s">
        <v>237</v>
      </c>
      <c r="AC573" s="92">
        <v>49</v>
      </c>
      <c r="AD573" s="92" t="s">
        <v>1965</v>
      </c>
      <c r="AE573" s="93">
        <v>2</v>
      </c>
      <c r="AF573" s="93">
        <v>2</v>
      </c>
      <c r="AG573" s="94" t="s">
        <v>1968</v>
      </c>
      <c r="AH573" s="95">
        <v>1946</v>
      </c>
      <c r="AI573" s="95" t="s">
        <v>1969</v>
      </c>
      <c r="AJ573" s="95" t="s">
        <v>346</v>
      </c>
      <c r="AK573" s="95" t="s">
        <v>557</v>
      </c>
      <c r="AL573" s="95" t="s">
        <v>467</v>
      </c>
      <c r="AM573" s="95" t="s">
        <v>2060</v>
      </c>
      <c r="AN573" s="95">
        <v>1997</v>
      </c>
    </row>
    <row r="574" spans="1:40" ht="12.75">
      <c r="A574" s="6">
        <v>572</v>
      </c>
      <c r="B574" s="7" t="s">
        <v>238</v>
      </c>
      <c r="C574">
        <v>82</v>
      </c>
      <c r="D574" s="6">
        <v>572</v>
      </c>
      <c r="E574" s="7" t="s">
        <v>238</v>
      </c>
      <c r="F574" s="10">
        <v>11621</v>
      </c>
      <c r="G574" s="10">
        <v>15541</v>
      </c>
      <c r="H574" s="10">
        <v>12176</v>
      </c>
      <c r="I574" s="10">
        <v>4299</v>
      </c>
      <c r="J574" s="10">
        <v>425</v>
      </c>
      <c r="K574" s="10">
        <v>60490</v>
      </c>
      <c r="L574" s="11">
        <v>7098</v>
      </c>
      <c r="M574" s="11">
        <v>14696</v>
      </c>
      <c r="N574" s="11">
        <v>10308</v>
      </c>
      <c r="O574" s="12">
        <v>4293</v>
      </c>
      <c r="P574" s="12">
        <v>495</v>
      </c>
      <c r="Q574" s="11">
        <v>58907</v>
      </c>
      <c r="R574">
        <f t="shared" si="56"/>
        <v>1</v>
      </c>
      <c r="S574">
        <f t="shared" si="57"/>
        <v>1</v>
      </c>
      <c r="T574">
        <f t="shared" si="58"/>
        <v>36890</v>
      </c>
      <c r="U574" s="10">
        <f t="shared" si="59"/>
        <v>44062</v>
      </c>
      <c r="V574">
        <f t="shared" si="60"/>
        <v>0.3983735429655733</v>
      </c>
      <c r="W574" t="str">
        <f t="shared" si="61"/>
        <v>Aberdeen South</v>
      </c>
      <c r="X574">
        <f t="shared" si="62"/>
        <v>22194</v>
      </c>
      <c r="Z574">
        <v>1</v>
      </c>
      <c r="AA574" s="6">
        <v>572</v>
      </c>
      <c r="AB574" s="7" t="s">
        <v>238</v>
      </c>
      <c r="AC574" s="92">
        <v>49</v>
      </c>
      <c r="AD574" s="92" t="s">
        <v>1965</v>
      </c>
      <c r="AE574" s="93">
        <v>2</v>
      </c>
      <c r="AF574" s="93">
        <v>2</v>
      </c>
      <c r="AG574" s="94" t="s">
        <v>1970</v>
      </c>
      <c r="AH574" s="95">
        <v>1955</v>
      </c>
      <c r="AI574" s="95" t="s">
        <v>1971</v>
      </c>
      <c r="AJ574" s="95" t="s">
        <v>362</v>
      </c>
      <c r="AK574" s="95" t="s">
        <v>557</v>
      </c>
      <c r="AL574" s="95" t="s">
        <v>1972</v>
      </c>
      <c r="AM574" s="95" t="s">
        <v>2060</v>
      </c>
      <c r="AN574" s="95">
        <v>1997</v>
      </c>
    </row>
    <row r="575" spans="1:40" ht="12.75">
      <c r="A575" s="6">
        <v>573</v>
      </c>
      <c r="B575" s="7" t="s">
        <v>239</v>
      </c>
      <c r="C575">
        <v>77</v>
      </c>
      <c r="D575" s="6">
        <v>573</v>
      </c>
      <c r="E575" s="7" t="s">
        <v>239</v>
      </c>
      <c r="F575" s="10">
        <v>3660</v>
      </c>
      <c r="G575" s="10">
        <v>25460</v>
      </c>
      <c r="H575" s="10">
        <v>1719</v>
      </c>
      <c r="I575" s="10">
        <v>10048</v>
      </c>
      <c r="J575" s="10">
        <v>294</v>
      </c>
      <c r="K575" s="10">
        <v>57673</v>
      </c>
      <c r="L575" s="11">
        <v>1960</v>
      </c>
      <c r="M575" s="11">
        <v>18478</v>
      </c>
      <c r="N575" s="11">
        <v>2376</v>
      </c>
      <c r="O575" s="12">
        <v>6138</v>
      </c>
      <c r="P575" s="12">
        <v>2784</v>
      </c>
      <c r="Q575" s="11">
        <v>58349</v>
      </c>
      <c r="R575">
        <f t="shared" si="56"/>
        <v>1</v>
      </c>
      <c r="S575">
        <f t="shared" si="57"/>
        <v>1</v>
      </c>
      <c r="T575">
        <f t="shared" si="58"/>
        <v>31736</v>
      </c>
      <c r="U575" s="10">
        <f t="shared" si="59"/>
        <v>41181</v>
      </c>
      <c r="V575">
        <f t="shared" si="60"/>
        <v>0.5822409881522561</v>
      </c>
      <c r="W575" t="str">
        <f t="shared" si="61"/>
        <v>Airdrie and Shotts</v>
      </c>
      <c r="X575">
        <f t="shared" si="62"/>
        <v>13258</v>
      </c>
      <c r="Z575">
        <v>1</v>
      </c>
      <c r="AA575" s="6">
        <v>573</v>
      </c>
      <c r="AB575" s="7" t="s">
        <v>239</v>
      </c>
      <c r="AC575" s="92">
        <v>49</v>
      </c>
      <c r="AD575" s="92" t="s">
        <v>1965</v>
      </c>
      <c r="AE575" s="93">
        <v>2</v>
      </c>
      <c r="AF575" s="93">
        <v>2</v>
      </c>
      <c r="AG575" s="94" t="s">
        <v>1973</v>
      </c>
      <c r="AH575" s="95">
        <v>1950</v>
      </c>
      <c r="AI575" s="95" t="s">
        <v>1974</v>
      </c>
      <c r="AJ575" s="95" t="s">
        <v>362</v>
      </c>
      <c r="AK575" s="95" t="s">
        <v>357</v>
      </c>
      <c r="AL575" s="95" t="s">
        <v>1975</v>
      </c>
      <c r="AM575" s="95" t="s">
        <v>2097</v>
      </c>
      <c r="AN575" s="95">
        <v>1997</v>
      </c>
    </row>
    <row r="576" spans="1:40" ht="12.75">
      <c r="A576" s="6">
        <v>574</v>
      </c>
      <c r="B576" s="7" t="s">
        <v>240</v>
      </c>
      <c r="C576">
        <v>82</v>
      </c>
      <c r="D576" s="6">
        <v>574</v>
      </c>
      <c r="E576" s="7" t="s">
        <v>240</v>
      </c>
      <c r="F576" s="10">
        <v>10603</v>
      </c>
      <c r="G576" s="10">
        <v>6733</v>
      </c>
      <c r="H576" s="10">
        <v>4065</v>
      </c>
      <c r="I576" s="10">
        <v>20792</v>
      </c>
      <c r="J576" s="10">
        <v>883</v>
      </c>
      <c r="K576" s="10">
        <v>59708</v>
      </c>
      <c r="L576" s="11">
        <v>8736</v>
      </c>
      <c r="M576" s="11">
        <v>8183</v>
      </c>
      <c r="N576" s="11">
        <v>5015</v>
      </c>
      <c r="O576" s="12">
        <v>12347</v>
      </c>
      <c r="P576" s="12">
        <v>732</v>
      </c>
      <c r="Q576" s="11">
        <v>59004</v>
      </c>
      <c r="R576">
        <f t="shared" si="56"/>
        <v>0</v>
      </c>
      <c r="S576">
        <f t="shared" si="57"/>
        <v>0</v>
      </c>
      <c r="T576">
        <f t="shared" si="58"/>
        <v>35013</v>
      </c>
      <c r="U576" s="10">
        <f t="shared" si="59"/>
        <v>43076</v>
      </c>
      <c r="V576">
        <f t="shared" si="60"/>
        <v>0.23371319224288123</v>
      </c>
      <c r="W576" t="str">
        <f t="shared" si="61"/>
        <v>Angus</v>
      </c>
      <c r="X576">
        <f t="shared" si="62"/>
        <v>22666</v>
      </c>
      <c r="Z576">
        <v>1</v>
      </c>
      <c r="AA576" s="6">
        <v>574</v>
      </c>
      <c r="AB576" s="7" t="s">
        <v>240</v>
      </c>
      <c r="AC576" s="92">
        <v>49</v>
      </c>
      <c r="AD576" s="92" t="s">
        <v>1965</v>
      </c>
      <c r="AE576" s="93">
        <v>5</v>
      </c>
      <c r="AF576" s="93">
        <v>5</v>
      </c>
      <c r="AG576" s="94" t="s">
        <v>1976</v>
      </c>
      <c r="AH576" s="95"/>
      <c r="AI576" s="95" t="s">
        <v>1977</v>
      </c>
      <c r="AJ576" s="95" t="s">
        <v>362</v>
      </c>
      <c r="AK576" s="95" t="s">
        <v>557</v>
      </c>
      <c r="AL576" s="95" t="s">
        <v>427</v>
      </c>
      <c r="AM576" s="95" t="s">
        <v>396</v>
      </c>
      <c r="AN576" s="95">
        <v>1987</v>
      </c>
    </row>
    <row r="577" spans="1:40" ht="12.75">
      <c r="A577" s="6">
        <v>575</v>
      </c>
      <c r="B577" s="7" t="s">
        <v>241</v>
      </c>
      <c r="C577">
        <v>79</v>
      </c>
      <c r="D577" s="6">
        <v>575</v>
      </c>
      <c r="E577" s="7" t="s">
        <v>241</v>
      </c>
      <c r="F577" s="10">
        <v>6774</v>
      </c>
      <c r="G577" s="10">
        <v>5596</v>
      </c>
      <c r="H577" s="10">
        <v>14359</v>
      </c>
      <c r="I577" s="10">
        <v>8278</v>
      </c>
      <c r="J577" s="10">
        <v>713</v>
      </c>
      <c r="K577" s="10">
        <v>49451</v>
      </c>
      <c r="L577" s="11">
        <v>6436</v>
      </c>
      <c r="M577" s="11">
        <v>7592</v>
      </c>
      <c r="N577" s="11">
        <v>9245</v>
      </c>
      <c r="O577" s="12">
        <v>6433</v>
      </c>
      <c r="P577" s="12">
        <v>1251</v>
      </c>
      <c r="Q577" s="11">
        <v>49175</v>
      </c>
      <c r="R577">
        <f t="shared" si="56"/>
        <v>0</v>
      </c>
      <c r="S577">
        <f t="shared" si="57"/>
        <v>0</v>
      </c>
      <c r="T577">
        <f t="shared" si="58"/>
        <v>30957</v>
      </c>
      <c r="U577" s="10">
        <f t="shared" si="59"/>
        <v>35720</v>
      </c>
      <c r="V577">
        <f t="shared" si="60"/>
        <v>0.2452434021384501</v>
      </c>
      <c r="W577" t="str">
        <f t="shared" si="61"/>
        <v>Argyll and Bute</v>
      </c>
      <c r="X577">
        <f t="shared" si="62"/>
        <v>21712</v>
      </c>
      <c r="Z577">
        <v>0</v>
      </c>
      <c r="AA577" s="6">
        <v>575</v>
      </c>
      <c r="AB577" s="7" t="s">
        <v>241</v>
      </c>
      <c r="AC577" s="92">
        <v>49</v>
      </c>
      <c r="AD577" s="92" t="s">
        <v>1965</v>
      </c>
      <c r="AE577" s="93">
        <v>3</v>
      </c>
      <c r="AF577" s="93">
        <v>3</v>
      </c>
      <c r="AG577" s="94" t="s">
        <v>1978</v>
      </c>
      <c r="AH577" s="95">
        <v>1934</v>
      </c>
      <c r="AI577" s="95" t="s">
        <v>1979</v>
      </c>
      <c r="AJ577" s="95" t="s">
        <v>346</v>
      </c>
      <c r="AK577" s="95"/>
      <c r="AL577" s="95"/>
      <c r="AM577" s="95" t="s">
        <v>1980</v>
      </c>
      <c r="AN577" s="95">
        <v>1987</v>
      </c>
    </row>
    <row r="578" spans="1:40" ht="12.75">
      <c r="A578" s="6">
        <v>576</v>
      </c>
      <c r="B578" s="7" t="s">
        <v>242</v>
      </c>
      <c r="C578">
        <v>83</v>
      </c>
      <c r="D578" s="6">
        <v>576</v>
      </c>
      <c r="E578" s="7" t="s">
        <v>242</v>
      </c>
      <c r="F578" s="10">
        <v>15136</v>
      </c>
      <c r="G578" s="10">
        <v>21679</v>
      </c>
      <c r="H578" s="10">
        <v>2116</v>
      </c>
      <c r="I578" s="10">
        <v>5625</v>
      </c>
      <c r="J578" s="10">
        <v>200</v>
      </c>
      <c r="K578" s="10">
        <v>55829</v>
      </c>
      <c r="L578" s="11">
        <v>14256</v>
      </c>
      <c r="M578" s="11">
        <v>16801</v>
      </c>
      <c r="N578" s="11">
        <v>2089</v>
      </c>
      <c r="O578" s="12">
        <v>4621</v>
      </c>
      <c r="P578" s="12">
        <v>793</v>
      </c>
      <c r="Q578" s="11">
        <v>55630</v>
      </c>
      <c r="R578">
        <f t="shared" si="56"/>
        <v>1</v>
      </c>
      <c r="S578">
        <f t="shared" si="57"/>
        <v>1</v>
      </c>
      <c r="T578">
        <f t="shared" si="58"/>
        <v>38560</v>
      </c>
      <c r="U578" s="10">
        <f t="shared" si="59"/>
        <v>44756</v>
      </c>
      <c r="V578">
        <f t="shared" si="60"/>
        <v>0.4357105809128631</v>
      </c>
      <c r="W578" t="str">
        <f t="shared" si="61"/>
        <v>Ayr</v>
      </c>
      <c r="X578">
        <f t="shared" si="62"/>
        <v>21759</v>
      </c>
      <c r="Z578">
        <v>0</v>
      </c>
      <c r="AA578" s="6">
        <v>576</v>
      </c>
      <c r="AB578" s="7" t="s">
        <v>242</v>
      </c>
      <c r="AC578" s="92">
        <v>49</v>
      </c>
      <c r="AD578" s="92" t="s">
        <v>1965</v>
      </c>
      <c r="AE578" s="93">
        <v>2</v>
      </c>
      <c r="AF578" s="93">
        <v>2</v>
      </c>
      <c r="AG578" s="94" t="s">
        <v>1981</v>
      </c>
      <c r="AH578" s="95">
        <v>1956</v>
      </c>
      <c r="AI578" s="95" t="s">
        <v>1982</v>
      </c>
      <c r="AJ578" s="95" t="s">
        <v>346</v>
      </c>
      <c r="AK578" s="95" t="s">
        <v>357</v>
      </c>
      <c r="AL578" s="95"/>
      <c r="AM578" s="95" t="s">
        <v>2060</v>
      </c>
      <c r="AN578" s="95">
        <v>1997</v>
      </c>
    </row>
    <row r="579" spans="1:40" ht="12.75">
      <c r="A579" s="6">
        <v>577</v>
      </c>
      <c r="B579" s="7" t="s">
        <v>243</v>
      </c>
      <c r="C579">
        <v>82</v>
      </c>
      <c r="D579" s="6">
        <v>577</v>
      </c>
      <c r="E579" s="7" t="s">
        <v>243</v>
      </c>
      <c r="F579" s="10">
        <v>9564</v>
      </c>
      <c r="G579" s="10">
        <v>4747</v>
      </c>
      <c r="H579" s="10">
        <v>2398</v>
      </c>
      <c r="I579" s="10">
        <v>22409</v>
      </c>
      <c r="J579" s="10">
        <v>1060</v>
      </c>
      <c r="K579" s="10">
        <v>58493</v>
      </c>
      <c r="L579" s="11">
        <v>6207</v>
      </c>
      <c r="M579" s="11">
        <v>4363</v>
      </c>
      <c r="N579" s="11">
        <v>2769</v>
      </c>
      <c r="O579" s="12">
        <v>16710</v>
      </c>
      <c r="P579" s="12">
        <v>757</v>
      </c>
      <c r="Q579" s="11">
        <v>56496</v>
      </c>
      <c r="R579">
        <f t="shared" si="56"/>
        <v>0</v>
      </c>
      <c r="S579">
        <f t="shared" si="57"/>
        <v>0</v>
      </c>
      <c r="T579">
        <f t="shared" si="58"/>
        <v>30806</v>
      </c>
      <c r="U579" s="10">
        <f t="shared" si="59"/>
        <v>40178</v>
      </c>
      <c r="V579">
        <f t="shared" si="60"/>
        <v>0.14162825423618775</v>
      </c>
      <c r="W579" t="str">
        <f t="shared" si="61"/>
        <v>Banff and Buchan</v>
      </c>
      <c r="X579">
        <f t="shared" si="62"/>
        <v>14096</v>
      </c>
      <c r="Z579">
        <v>0</v>
      </c>
      <c r="AA579" s="6">
        <v>577</v>
      </c>
      <c r="AB579" s="7" t="s">
        <v>243</v>
      </c>
      <c r="AC579" s="92">
        <v>49</v>
      </c>
      <c r="AD579" s="92" t="s">
        <v>1965</v>
      </c>
      <c r="AE579" s="93">
        <v>5</v>
      </c>
      <c r="AF579" s="93">
        <v>5</v>
      </c>
      <c r="AG579" s="94" t="s">
        <v>1983</v>
      </c>
      <c r="AH579" s="95">
        <v>1954</v>
      </c>
      <c r="AI579" s="95" t="s">
        <v>1984</v>
      </c>
      <c r="AJ579" s="95" t="s">
        <v>346</v>
      </c>
      <c r="AK579" s="95" t="s">
        <v>1985</v>
      </c>
      <c r="AL579" s="95" t="s">
        <v>1986</v>
      </c>
      <c r="AM579" s="95" t="s">
        <v>1987</v>
      </c>
      <c r="AN579" s="95">
        <v>1992</v>
      </c>
    </row>
    <row r="580" spans="1:40" ht="12.75">
      <c r="A580" s="6">
        <v>578</v>
      </c>
      <c r="B580" s="7" t="s">
        <v>244</v>
      </c>
      <c r="C580">
        <v>79</v>
      </c>
      <c r="D580" s="6">
        <v>578</v>
      </c>
      <c r="E580" s="7" t="s">
        <v>244</v>
      </c>
      <c r="F580" s="10">
        <v>3148</v>
      </c>
      <c r="G580" s="10">
        <v>8122</v>
      </c>
      <c r="H580" s="10">
        <v>10381</v>
      </c>
      <c r="I580" s="10">
        <v>6710</v>
      </c>
      <c r="J580" s="10">
        <v>811</v>
      </c>
      <c r="K580" s="10">
        <v>41566</v>
      </c>
      <c r="L580" s="11">
        <v>3513</v>
      </c>
      <c r="M580" s="11">
        <v>6297</v>
      </c>
      <c r="N580" s="11">
        <v>9041</v>
      </c>
      <c r="O580" s="12">
        <v>5273</v>
      </c>
      <c r="P580" s="12">
        <v>743</v>
      </c>
      <c r="Q580" s="11">
        <v>41225</v>
      </c>
      <c r="R580">
        <f aca="true" t="shared" si="63" ref="R580:R643">IF(MATCH(MAX(L580:P580),L580:P580,0)=2,1,0)</f>
        <v>0</v>
      </c>
      <c r="S580">
        <f aca="true" t="shared" si="64" ref="S580:S643">IF(MATCH(MAX(F580:J580),F580:J580,0)=2,1,0)</f>
        <v>0</v>
      </c>
      <c r="T580">
        <f aca="true" t="shared" si="65" ref="T580:T643">SUM(L580:P580)</f>
        <v>24867</v>
      </c>
      <c r="U580" s="10">
        <f aca="true" t="shared" si="66" ref="U580:U643">SUM(F580:J580)</f>
        <v>29172</v>
      </c>
      <c r="V580">
        <f aca="true" t="shared" si="67" ref="V580:V643">M580/T580</f>
        <v>0.2532271685366148</v>
      </c>
      <c r="W580" t="str">
        <f aca="true" t="shared" si="68" ref="W580:W643">B580</f>
        <v>Caithness, Sutherland and Easter Ross</v>
      </c>
      <c r="X580">
        <f aca="true" t="shared" si="69" ref="X580:X643">T580-MAX(L580:P580)</f>
        <v>15826</v>
      </c>
      <c r="Z580">
        <v>0</v>
      </c>
      <c r="AA580" s="6">
        <v>578</v>
      </c>
      <c r="AB580" s="7" t="s">
        <v>244</v>
      </c>
      <c r="AC580" s="92">
        <v>49</v>
      </c>
      <c r="AD580" s="92" t="s">
        <v>1965</v>
      </c>
      <c r="AE580" s="93">
        <v>3</v>
      </c>
      <c r="AF580" s="93">
        <v>3</v>
      </c>
      <c r="AG580" s="94" t="s">
        <v>1988</v>
      </c>
      <c r="AH580" s="95"/>
      <c r="AI580" s="95" t="s">
        <v>1598</v>
      </c>
      <c r="AJ580" s="95" t="s">
        <v>421</v>
      </c>
      <c r="AK580" s="95" t="s">
        <v>386</v>
      </c>
      <c r="AL580" s="95" t="s">
        <v>387</v>
      </c>
      <c r="AM580" s="95" t="s">
        <v>2548</v>
      </c>
      <c r="AN580" s="95">
        <v>2001</v>
      </c>
    </row>
    <row r="581" spans="1:40" ht="12.75">
      <c r="A581" s="6">
        <v>579</v>
      </c>
      <c r="B581" s="7" t="s">
        <v>245</v>
      </c>
      <c r="C581">
        <v>83</v>
      </c>
      <c r="D581" s="6">
        <v>579</v>
      </c>
      <c r="E581" s="7" t="s">
        <v>245</v>
      </c>
      <c r="F581" s="10">
        <v>8336</v>
      </c>
      <c r="G581" s="10">
        <v>29398</v>
      </c>
      <c r="H581" s="10">
        <v>2613</v>
      </c>
      <c r="I581" s="10">
        <v>8190</v>
      </c>
      <c r="J581" s="10">
        <v>634</v>
      </c>
      <c r="K581" s="10">
        <v>65593</v>
      </c>
      <c r="L581" s="11">
        <v>7318</v>
      </c>
      <c r="M581" s="11">
        <v>22174</v>
      </c>
      <c r="N581" s="11">
        <v>2932</v>
      </c>
      <c r="O581" s="12">
        <v>6258</v>
      </c>
      <c r="P581" s="12">
        <v>1425</v>
      </c>
      <c r="Q581" s="11">
        <v>64919</v>
      </c>
      <c r="R581">
        <f t="shared" si="63"/>
        <v>1</v>
      </c>
      <c r="S581">
        <f t="shared" si="64"/>
        <v>1</v>
      </c>
      <c r="T581">
        <f t="shared" si="65"/>
        <v>40107</v>
      </c>
      <c r="U581" s="10">
        <f t="shared" si="66"/>
        <v>49171</v>
      </c>
      <c r="V581">
        <f t="shared" si="67"/>
        <v>0.5528710698880495</v>
      </c>
      <c r="W581" t="str">
        <f t="shared" si="68"/>
        <v>Carrick, Cumnock and Doon Valley</v>
      </c>
      <c r="X581">
        <f t="shared" si="69"/>
        <v>17933</v>
      </c>
      <c r="Z581">
        <v>0</v>
      </c>
      <c r="AA581" s="6">
        <v>579</v>
      </c>
      <c r="AB581" s="7" t="s">
        <v>245</v>
      </c>
      <c r="AC581" s="92">
        <v>49</v>
      </c>
      <c r="AD581" s="92" t="s">
        <v>1965</v>
      </c>
      <c r="AE581" s="93">
        <v>2</v>
      </c>
      <c r="AF581" s="93">
        <v>2</v>
      </c>
      <c r="AG581" s="94" t="s">
        <v>1989</v>
      </c>
      <c r="AH581" s="95">
        <v>1942</v>
      </c>
      <c r="AI581" s="95" t="s">
        <v>1990</v>
      </c>
      <c r="AJ581" s="95" t="s">
        <v>346</v>
      </c>
      <c r="AK581" s="95" t="s">
        <v>1991</v>
      </c>
      <c r="AL581" s="95" t="s">
        <v>2527</v>
      </c>
      <c r="AM581" s="95" t="s">
        <v>1992</v>
      </c>
      <c r="AN581" s="95">
        <v>1983</v>
      </c>
    </row>
    <row r="582" spans="1:40" ht="12.75">
      <c r="A582" s="6">
        <v>580</v>
      </c>
      <c r="B582" s="7" t="s">
        <v>246</v>
      </c>
      <c r="C582">
        <v>81</v>
      </c>
      <c r="D582" s="6">
        <v>580</v>
      </c>
      <c r="E582" s="7" t="s">
        <v>246</v>
      </c>
      <c r="F582" s="10">
        <v>3669</v>
      </c>
      <c r="G582" s="10">
        <v>23912</v>
      </c>
      <c r="H582" s="10">
        <v>2610</v>
      </c>
      <c r="I582" s="10">
        <v>10199</v>
      </c>
      <c r="J582" s="10">
        <v>375</v>
      </c>
      <c r="K582" s="10">
        <v>58315</v>
      </c>
      <c r="L582" s="11">
        <v>2351</v>
      </c>
      <c r="M582" s="11">
        <v>18310</v>
      </c>
      <c r="N582" s="11">
        <v>2775</v>
      </c>
      <c r="O582" s="12">
        <v>8235</v>
      </c>
      <c r="P582" s="12">
        <v>841</v>
      </c>
      <c r="Q582" s="11">
        <v>59597</v>
      </c>
      <c r="R582">
        <f t="shared" si="63"/>
        <v>1</v>
      </c>
      <c r="S582">
        <f t="shared" si="64"/>
        <v>1</v>
      </c>
      <c r="T582">
        <f t="shared" si="65"/>
        <v>32512</v>
      </c>
      <c r="U582" s="10">
        <f t="shared" si="66"/>
        <v>40765</v>
      </c>
      <c r="V582">
        <f t="shared" si="67"/>
        <v>0.5631766732283464</v>
      </c>
      <c r="W582" t="str">
        <f t="shared" si="68"/>
        <v>Central Fife </v>
      </c>
      <c r="X582">
        <f t="shared" si="69"/>
        <v>14202</v>
      </c>
      <c r="Z582">
        <v>1</v>
      </c>
      <c r="AA582" s="6">
        <v>580</v>
      </c>
      <c r="AB582" s="7" t="s">
        <v>246</v>
      </c>
      <c r="AC582" s="92">
        <v>49</v>
      </c>
      <c r="AD582" s="92" t="s">
        <v>1965</v>
      </c>
      <c r="AE582" s="93">
        <v>2</v>
      </c>
      <c r="AF582" s="93">
        <v>2</v>
      </c>
      <c r="AG582" s="94" t="s">
        <v>1993</v>
      </c>
      <c r="AH582" s="95"/>
      <c r="AI582" s="95" t="s">
        <v>1994</v>
      </c>
      <c r="AJ582" s="95" t="s">
        <v>385</v>
      </c>
      <c r="AK582" s="95"/>
      <c r="AL582" s="95" t="s">
        <v>1995</v>
      </c>
      <c r="AM582" s="95" t="s">
        <v>1996</v>
      </c>
      <c r="AN582" s="95">
        <v>2001</v>
      </c>
    </row>
    <row r="583" spans="1:40" ht="12.75">
      <c r="A583" s="6">
        <v>581</v>
      </c>
      <c r="B583" s="7" t="s">
        <v>247</v>
      </c>
      <c r="C583">
        <v>84</v>
      </c>
      <c r="D583" s="6">
        <v>581</v>
      </c>
      <c r="E583" s="7" t="s">
        <v>247</v>
      </c>
      <c r="F583" s="10">
        <v>4885</v>
      </c>
      <c r="G583" s="10">
        <v>21583</v>
      </c>
      <c r="H583" s="10">
        <v>4086</v>
      </c>
      <c r="I583" s="10">
        <v>8263</v>
      </c>
      <c r="J583" s="10">
        <v>269</v>
      </c>
      <c r="K583" s="10">
        <v>52092</v>
      </c>
      <c r="L583" s="11">
        <v>3514</v>
      </c>
      <c r="M583" s="11">
        <v>17249</v>
      </c>
      <c r="N583" s="11">
        <v>3909</v>
      </c>
      <c r="O583" s="12">
        <v>6525</v>
      </c>
      <c r="P583" s="12">
        <v>1294</v>
      </c>
      <c r="Q583" s="11">
        <v>52534</v>
      </c>
      <c r="R583">
        <f t="shared" si="63"/>
        <v>1</v>
      </c>
      <c r="S583">
        <f t="shared" si="64"/>
        <v>1</v>
      </c>
      <c r="T583">
        <f t="shared" si="65"/>
        <v>32491</v>
      </c>
      <c r="U583" s="10">
        <f t="shared" si="66"/>
        <v>39086</v>
      </c>
      <c r="V583">
        <f t="shared" si="67"/>
        <v>0.5308854759779631</v>
      </c>
      <c r="W583" t="str">
        <f t="shared" si="68"/>
        <v>Clydebank and Milngavie</v>
      </c>
      <c r="X583">
        <f t="shared" si="69"/>
        <v>15242</v>
      </c>
      <c r="Z583">
        <v>1</v>
      </c>
      <c r="AA583" s="6">
        <v>581</v>
      </c>
      <c r="AB583" s="7" t="s">
        <v>247</v>
      </c>
      <c r="AC583" s="92">
        <v>49</v>
      </c>
      <c r="AD583" s="92" t="s">
        <v>1965</v>
      </c>
      <c r="AE583" s="93">
        <v>2</v>
      </c>
      <c r="AF583" s="93">
        <v>2</v>
      </c>
      <c r="AG583" s="94" t="s">
        <v>1997</v>
      </c>
      <c r="AH583" s="95">
        <v>1941</v>
      </c>
      <c r="AI583" s="95" t="s">
        <v>1998</v>
      </c>
      <c r="AJ583" s="95" t="s">
        <v>362</v>
      </c>
      <c r="AK583" s="95" t="s">
        <v>1999</v>
      </c>
      <c r="AL583" s="95"/>
      <c r="AM583" s="95" t="s">
        <v>1669</v>
      </c>
      <c r="AN583" s="95">
        <v>1987</v>
      </c>
    </row>
    <row r="584" spans="1:40" ht="12.75">
      <c r="A584" s="6">
        <v>582</v>
      </c>
      <c r="B584" s="7" t="s">
        <v>248</v>
      </c>
      <c r="C584">
        <v>83</v>
      </c>
      <c r="D584" s="6">
        <v>582</v>
      </c>
      <c r="E584" s="7" t="s">
        <v>248</v>
      </c>
      <c r="F584" s="10">
        <v>7396</v>
      </c>
      <c r="G584" s="10">
        <v>23859</v>
      </c>
      <c r="H584" s="10">
        <v>3796</v>
      </c>
      <c r="I584" s="10">
        <v>10050</v>
      </c>
      <c r="J584" s="10">
        <v>311</v>
      </c>
      <c r="K584" s="10">
        <v>63428</v>
      </c>
      <c r="L584" s="11">
        <v>5034</v>
      </c>
      <c r="M584" s="11">
        <v>17822</v>
      </c>
      <c r="N584" s="11">
        <v>4111</v>
      </c>
      <c r="O584" s="12">
        <v>10028</v>
      </c>
      <c r="P584" s="12">
        <v>1227</v>
      </c>
      <c r="Q584" s="11">
        <v>64423</v>
      </c>
      <c r="R584">
        <f t="shared" si="63"/>
        <v>1</v>
      </c>
      <c r="S584">
        <f t="shared" si="64"/>
        <v>1</v>
      </c>
      <c r="T584">
        <f t="shared" si="65"/>
        <v>38222</v>
      </c>
      <c r="U584" s="10">
        <f t="shared" si="66"/>
        <v>45412</v>
      </c>
      <c r="V584">
        <f t="shared" si="67"/>
        <v>0.46627596672073673</v>
      </c>
      <c r="W584" t="str">
        <f t="shared" si="68"/>
        <v>Clydesdale</v>
      </c>
      <c r="X584">
        <f t="shared" si="69"/>
        <v>20400</v>
      </c>
      <c r="Z584">
        <v>1</v>
      </c>
      <c r="AA584" s="6">
        <v>582</v>
      </c>
      <c r="AB584" s="7" t="s">
        <v>248</v>
      </c>
      <c r="AC584" s="92">
        <v>49</v>
      </c>
      <c r="AD584" s="92" t="s">
        <v>1965</v>
      </c>
      <c r="AE584" s="93">
        <v>2</v>
      </c>
      <c r="AF584" s="93">
        <v>2</v>
      </c>
      <c r="AG584" s="94" t="s">
        <v>2000</v>
      </c>
      <c r="AH584" s="95">
        <v>1948</v>
      </c>
      <c r="AI584" s="95" t="s">
        <v>2001</v>
      </c>
      <c r="AJ584" s="95" t="s">
        <v>362</v>
      </c>
      <c r="AK584" s="95" t="s">
        <v>32</v>
      </c>
      <c r="AL584" s="95"/>
      <c r="AM584" s="95" t="s">
        <v>2629</v>
      </c>
      <c r="AN584" s="95">
        <v>1987</v>
      </c>
    </row>
    <row r="585" spans="1:40" ht="12.75">
      <c r="A585" s="6">
        <v>583</v>
      </c>
      <c r="B585" s="7" t="s">
        <v>249</v>
      </c>
      <c r="C585">
        <v>77</v>
      </c>
      <c r="D585" s="6">
        <v>583</v>
      </c>
      <c r="E585" s="7" t="s">
        <v>249</v>
      </c>
      <c r="F585" s="10">
        <v>3216</v>
      </c>
      <c r="G585" s="10">
        <v>25697</v>
      </c>
      <c r="H585" s="10">
        <v>2048</v>
      </c>
      <c r="I585" s="10">
        <v>6402</v>
      </c>
      <c r="J585" s="10">
        <v>249</v>
      </c>
      <c r="K585" s="10">
        <v>52024</v>
      </c>
      <c r="L585" s="11">
        <v>2171</v>
      </c>
      <c r="M585" s="11">
        <v>19807</v>
      </c>
      <c r="N585" s="11">
        <v>2293</v>
      </c>
      <c r="O585" s="12">
        <v>4493</v>
      </c>
      <c r="P585" s="12">
        <v>1547</v>
      </c>
      <c r="Q585" s="11">
        <v>52178</v>
      </c>
      <c r="R585">
        <f t="shared" si="63"/>
        <v>1</v>
      </c>
      <c r="S585">
        <f t="shared" si="64"/>
        <v>1</v>
      </c>
      <c r="T585">
        <f t="shared" si="65"/>
        <v>30311</v>
      </c>
      <c r="U585" s="10">
        <f t="shared" si="66"/>
        <v>37612</v>
      </c>
      <c r="V585">
        <f t="shared" si="67"/>
        <v>0.6534591402461153</v>
      </c>
      <c r="W585" t="str">
        <f t="shared" si="68"/>
        <v>Coatbridge and Chryston</v>
      </c>
      <c r="X585">
        <f t="shared" si="69"/>
        <v>10504</v>
      </c>
      <c r="Z585">
        <v>1</v>
      </c>
      <c r="AA585" s="6">
        <v>583</v>
      </c>
      <c r="AB585" s="7" t="s">
        <v>249</v>
      </c>
      <c r="AC585" s="92">
        <v>49</v>
      </c>
      <c r="AD585" s="92" t="s">
        <v>1965</v>
      </c>
      <c r="AE585" s="93">
        <v>2</v>
      </c>
      <c r="AF585" s="93">
        <v>2</v>
      </c>
      <c r="AG585" s="94" t="s">
        <v>2002</v>
      </c>
      <c r="AH585" s="95">
        <v>1941</v>
      </c>
      <c r="AI585" s="95" t="s">
        <v>1122</v>
      </c>
      <c r="AJ585" s="95" t="s">
        <v>362</v>
      </c>
      <c r="AK585" s="95" t="s">
        <v>386</v>
      </c>
      <c r="AL585" s="95" t="s">
        <v>387</v>
      </c>
      <c r="AM585" s="95" t="s">
        <v>2003</v>
      </c>
      <c r="AN585" s="95">
        <v>1997</v>
      </c>
    </row>
    <row r="586" spans="1:40" ht="12.75">
      <c r="A586" s="6">
        <v>584</v>
      </c>
      <c r="B586" s="7" t="s">
        <v>250</v>
      </c>
      <c r="C586">
        <v>77</v>
      </c>
      <c r="D586" s="6">
        <v>584</v>
      </c>
      <c r="E586" s="7" t="s">
        <v>250</v>
      </c>
      <c r="F586" s="10">
        <v>2441</v>
      </c>
      <c r="G586" s="10">
        <v>21141</v>
      </c>
      <c r="H586" s="10">
        <v>1368</v>
      </c>
      <c r="I586" s="10">
        <v>10013</v>
      </c>
      <c r="J586" s="10">
        <v>1061</v>
      </c>
      <c r="K586" s="10">
        <v>48032</v>
      </c>
      <c r="L586" s="11">
        <v>1460</v>
      </c>
      <c r="M586" s="11">
        <v>16144</v>
      </c>
      <c r="N586" s="11">
        <v>1934</v>
      </c>
      <c r="O586" s="12">
        <v>8624</v>
      </c>
      <c r="P586" s="12">
        <v>1537</v>
      </c>
      <c r="Q586" s="11">
        <v>49739</v>
      </c>
      <c r="R586">
        <f t="shared" si="63"/>
        <v>1</v>
      </c>
      <c r="S586">
        <f t="shared" si="64"/>
        <v>1</v>
      </c>
      <c r="T586">
        <f t="shared" si="65"/>
        <v>29699</v>
      </c>
      <c r="U586" s="10">
        <f t="shared" si="66"/>
        <v>36024</v>
      </c>
      <c r="V586">
        <f t="shared" si="67"/>
        <v>0.5435873261725984</v>
      </c>
      <c r="W586" t="str">
        <f t="shared" si="68"/>
        <v>Cumbernauld and Kilsyth</v>
      </c>
      <c r="X586">
        <f t="shared" si="69"/>
        <v>13555</v>
      </c>
      <c r="Z586">
        <v>0</v>
      </c>
      <c r="AA586" s="6">
        <v>584</v>
      </c>
      <c r="AB586" s="7" t="s">
        <v>250</v>
      </c>
      <c r="AC586" s="92">
        <v>49</v>
      </c>
      <c r="AD586" s="92" t="s">
        <v>1965</v>
      </c>
      <c r="AE586" s="93">
        <v>2</v>
      </c>
      <c r="AF586" s="93">
        <v>2</v>
      </c>
      <c r="AG586" s="94" t="s">
        <v>2004</v>
      </c>
      <c r="AH586" s="95">
        <v>1941</v>
      </c>
      <c r="AI586" s="95" t="s">
        <v>2005</v>
      </c>
      <c r="AJ586" s="95" t="s">
        <v>387</v>
      </c>
      <c r="AK586" s="95"/>
      <c r="AL586" s="95" t="s">
        <v>2006</v>
      </c>
      <c r="AM586" s="95" t="s">
        <v>1372</v>
      </c>
      <c r="AN586" s="95">
        <v>1997</v>
      </c>
    </row>
    <row r="587" spans="1:40" ht="12.75">
      <c r="A587" s="6">
        <v>585</v>
      </c>
      <c r="B587" s="7" t="s">
        <v>251</v>
      </c>
      <c r="C587">
        <v>84</v>
      </c>
      <c r="D587" s="6">
        <v>585</v>
      </c>
      <c r="E587" s="7" t="s">
        <v>251</v>
      </c>
      <c r="F587" s="10">
        <v>9647</v>
      </c>
      <c r="G587" s="10">
        <v>20686</v>
      </c>
      <c r="H587" s="10">
        <v>2271</v>
      </c>
      <c r="I587" s="10">
        <v>7584</v>
      </c>
      <c r="J587" s="10">
        <v>941</v>
      </c>
      <c r="K587" s="10">
        <v>55526</v>
      </c>
      <c r="L587" s="11">
        <v>6666</v>
      </c>
      <c r="M587" s="11">
        <v>15571</v>
      </c>
      <c r="N587" s="11">
        <v>3060</v>
      </c>
      <c r="O587" s="12">
        <v>7173</v>
      </c>
      <c r="P587" s="12">
        <v>1346</v>
      </c>
      <c r="Q587" s="11">
        <v>54993</v>
      </c>
      <c r="R587">
        <f t="shared" si="63"/>
        <v>1</v>
      </c>
      <c r="S587">
        <f t="shared" si="64"/>
        <v>1</v>
      </c>
      <c r="T587">
        <f t="shared" si="65"/>
        <v>33816</v>
      </c>
      <c r="U587" s="10">
        <f t="shared" si="66"/>
        <v>41129</v>
      </c>
      <c r="V587">
        <f t="shared" si="67"/>
        <v>0.46046250295718005</v>
      </c>
      <c r="W587" t="str">
        <f t="shared" si="68"/>
        <v>Cunninghame North</v>
      </c>
      <c r="X587">
        <f t="shared" si="69"/>
        <v>18245</v>
      </c>
      <c r="Z587">
        <v>0</v>
      </c>
      <c r="AA587" s="6">
        <v>585</v>
      </c>
      <c r="AB587" s="7" t="s">
        <v>251</v>
      </c>
      <c r="AC587" s="92">
        <v>49</v>
      </c>
      <c r="AD587" s="92" t="s">
        <v>1965</v>
      </c>
      <c r="AE587" s="93">
        <v>2</v>
      </c>
      <c r="AF587" s="93">
        <v>2</v>
      </c>
      <c r="AG587" s="94" t="s">
        <v>2007</v>
      </c>
      <c r="AH587" s="95">
        <v>1948</v>
      </c>
      <c r="AI587" s="95" t="s">
        <v>2008</v>
      </c>
      <c r="AJ587" s="95" t="s">
        <v>346</v>
      </c>
      <c r="AK587" s="95" t="s">
        <v>2009</v>
      </c>
      <c r="AL587" s="95"/>
      <c r="AM587" s="95" t="s">
        <v>2097</v>
      </c>
      <c r="AN587" s="95">
        <v>1987</v>
      </c>
    </row>
    <row r="588" spans="1:40" ht="12.75">
      <c r="A588" s="6">
        <v>586</v>
      </c>
      <c r="B588" s="7" t="s">
        <v>252</v>
      </c>
      <c r="C588">
        <v>83</v>
      </c>
      <c r="D588" s="6">
        <v>586</v>
      </c>
      <c r="E588" s="7" t="s">
        <v>252</v>
      </c>
      <c r="F588" s="10">
        <v>3571</v>
      </c>
      <c r="G588" s="10">
        <v>22233</v>
      </c>
      <c r="H588" s="10">
        <v>1604</v>
      </c>
      <c r="I588" s="10">
        <v>7364</v>
      </c>
      <c r="J588" s="10">
        <v>672</v>
      </c>
      <c r="K588" s="10">
        <v>49543</v>
      </c>
      <c r="L588" s="11">
        <v>2682</v>
      </c>
      <c r="M588" s="11">
        <v>16424</v>
      </c>
      <c r="N588" s="11">
        <v>2094</v>
      </c>
      <c r="O588" s="12">
        <v>5194</v>
      </c>
      <c r="P588" s="12">
        <v>1615</v>
      </c>
      <c r="Q588" s="11">
        <v>49982</v>
      </c>
      <c r="R588">
        <f t="shared" si="63"/>
        <v>1</v>
      </c>
      <c r="S588">
        <f t="shared" si="64"/>
        <v>1</v>
      </c>
      <c r="T588">
        <f t="shared" si="65"/>
        <v>28009</v>
      </c>
      <c r="U588" s="10">
        <f t="shared" si="66"/>
        <v>35444</v>
      </c>
      <c r="V588">
        <f t="shared" si="67"/>
        <v>0.5863829483380342</v>
      </c>
      <c r="W588" t="str">
        <f t="shared" si="68"/>
        <v>Cunninghame South</v>
      </c>
      <c r="X588">
        <f t="shared" si="69"/>
        <v>11585</v>
      </c>
      <c r="Z588">
        <v>0</v>
      </c>
      <c r="AA588" s="6">
        <v>586</v>
      </c>
      <c r="AB588" s="7" t="s">
        <v>252</v>
      </c>
      <c r="AC588" s="92">
        <v>49</v>
      </c>
      <c r="AD588" s="92" t="s">
        <v>1965</v>
      </c>
      <c r="AE588" s="93">
        <v>2</v>
      </c>
      <c r="AF588" s="93">
        <v>2</v>
      </c>
      <c r="AG588" s="94" t="s">
        <v>2010</v>
      </c>
      <c r="AH588" s="95">
        <v>1948</v>
      </c>
      <c r="AI588" s="95" t="s">
        <v>2011</v>
      </c>
      <c r="AJ588" s="95" t="s">
        <v>346</v>
      </c>
      <c r="AK588" s="95" t="s">
        <v>2012</v>
      </c>
      <c r="AL588" s="95" t="s">
        <v>2013</v>
      </c>
      <c r="AM588" s="95" t="s">
        <v>2014</v>
      </c>
      <c r="AN588" s="95">
        <v>1992</v>
      </c>
    </row>
    <row r="589" spans="1:40" ht="12.75">
      <c r="A589" s="6">
        <v>587</v>
      </c>
      <c r="B589" s="7" t="s">
        <v>253</v>
      </c>
      <c r="C589">
        <v>84</v>
      </c>
      <c r="D589" s="6">
        <v>587</v>
      </c>
      <c r="E589" s="7" t="s">
        <v>253</v>
      </c>
      <c r="F589" s="10">
        <v>7283</v>
      </c>
      <c r="G589" s="10">
        <v>20470</v>
      </c>
      <c r="H589" s="10">
        <v>3144</v>
      </c>
      <c r="I589" s="10">
        <v>9587</v>
      </c>
      <c r="J589" s="10">
        <v>780</v>
      </c>
      <c r="K589" s="10">
        <v>56229</v>
      </c>
      <c r="L589" s="11">
        <v>4648</v>
      </c>
      <c r="M589" s="11">
        <v>16151</v>
      </c>
      <c r="N589" s="11">
        <v>5265</v>
      </c>
      <c r="O589" s="12">
        <v>6576</v>
      </c>
      <c r="P589" s="12">
        <v>1354</v>
      </c>
      <c r="Q589" s="11">
        <v>56267</v>
      </c>
      <c r="R589">
        <f t="shared" si="63"/>
        <v>1</v>
      </c>
      <c r="S589">
        <f t="shared" si="64"/>
        <v>1</v>
      </c>
      <c r="T589">
        <f t="shared" si="65"/>
        <v>33994</v>
      </c>
      <c r="U589" s="10">
        <f t="shared" si="66"/>
        <v>41264</v>
      </c>
      <c r="V589">
        <f t="shared" si="67"/>
        <v>0.4751132552803436</v>
      </c>
      <c r="W589" t="str">
        <f t="shared" si="68"/>
        <v>Dumbarton</v>
      </c>
      <c r="X589">
        <f t="shared" si="69"/>
        <v>17843</v>
      </c>
      <c r="Z589">
        <v>1</v>
      </c>
      <c r="AA589" s="6">
        <v>587</v>
      </c>
      <c r="AB589" s="7" t="s">
        <v>253</v>
      </c>
      <c r="AC589" s="92">
        <v>49</v>
      </c>
      <c r="AD589" s="92" t="s">
        <v>1965</v>
      </c>
      <c r="AE589" s="93">
        <v>2</v>
      </c>
      <c r="AF589" s="93">
        <v>2</v>
      </c>
      <c r="AG589" s="94" t="s">
        <v>2015</v>
      </c>
      <c r="AH589" s="95">
        <v>1944</v>
      </c>
      <c r="AI589" s="95" t="s">
        <v>2016</v>
      </c>
      <c r="AJ589" s="95" t="s">
        <v>362</v>
      </c>
      <c r="AK589" s="95" t="s">
        <v>2017</v>
      </c>
      <c r="AL589" s="95" t="s">
        <v>2018</v>
      </c>
      <c r="AM589" s="95" t="s">
        <v>2060</v>
      </c>
      <c r="AN589" s="95">
        <v>1987</v>
      </c>
    </row>
    <row r="590" spans="1:40" ht="12.75">
      <c r="A590" s="6">
        <v>588</v>
      </c>
      <c r="B590" s="7" t="s">
        <v>254</v>
      </c>
      <c r="C590">
        <v>83</v>
      </c>
      <c r="D590" s="6">
        <v>588</v>
      </c>
      <c r="E590" s="7" t="s">
        <v>254</v>
      </c>
      <c r="F590" s="10">
        <v>13885</v>
      </c>
      <c r="G590" s="10">
        <v>23528</v>
      </c>
      <c r="H590" s="10">
        <v>5487</v>
      </c>
      <c r="I590" s="10">
        <v>5977</v>
      </c>
      <c r="J590" s="10">
        <v>650</v>
      </c>
      <c r="K590" s="10">
        <v>62759</v>
      </c>
      <c r="L590" s="11">
        <v>11996</v>
      </c>
      <c r="M590" s="11">
        <v>20830</v>
      </c>
      <c r="N590" s="11">
        <v>4955</v>
      </c>
      <c r="O590" s="12">
        <v>4103</v>
      </c>
      <c r="P590" s="12">
        <v>702</v>
      </c>
      <c r="Q590" s="11">
        <v>62931</v>
      </c>
      <c r="R590">
        <f t="shared" si="63"/>
        <v>1</v>
      </c>
      <c r="S590">
        <f t="shared" si="64"/>
        <v>1</v>
      </c>
      <c r="T590">
        <f t="shared" si="65"/>
        <v>42586</v>
      </c>
      <c r="U590" s="10">
        <f t="shared" si="66"/>
        <v>49527</v>
      </c>
      <c r="V590">
        <f t="shared" si="67"/>
        <v>0.4891278824026675</v>
      </c>
      <c r="W590" t="str">
        <f t="shared" si="68"/>
        <v>Dumfries</v>
      </c>
      <c r="X590">
        <f t="shared" si="69"/>
        <v>21756</v>
      </c>
      <c r="Z590">
        <v>0</v>
      </c>
      <c r="AA590" s="6">
        <v>588</v>
      </c>
      <c r="AB590" s="7" t="s">
        <v>254</v>
      </c>
      <c r="AC590" s="92">
        <v>49</v>
      </c>
      <c r="AD590" s="92" t="s">
        <v>1965</v>
      </c>
      <c r="AE590" s="93">
        <v>2</v>
      </c>
      <c r="AF590" s="93">
        <v>2</v>
      </c>
      <c r="AG590" s="94" t="s">
        <v>2019</v>
      </c>
      <c r="AH590" s="95">
        <v>1951</v>
      </c>
      <c r="AI590" s="95" t="s">
        <v>2020</v>
      </c>
      <c r="AJ590" s="95" t="s">
        <v>346</v>
      </c>
      <c r="AK590" s="95" t="s">
        <v>386</v>
      </c>
      <c r="AL590" s="95" t="s">
        <v>387</v>
      </c>
      <c r="AM590" s="95" t="s">
        <v>2021</v>
      </c>
      <c r="AN590" s="95">
        <v>1997</v>
      </c>
    </row>
    <row r="591" spans="1:40" ht="12.75">
      <c r="A591" s="6">
        <v>589</v>
      </c>
      <c r="B591" s="7" t="s">
        <v>255</v>
      </c>
      <c r="C591">
        <v>82</v>
      </c>
      <c r="D591" s="6">
        <v>589</v>
      </c>
      <c r="E591" s="7" t="s">
        <v>255</v>
      </c>
      <c r="F591" s="10">
        <v>6397</v>
      </c>
      <c r="G591" s="10">
        <v>20718</v>
      </c>
      <c r="H591" s="10">
        <v>1677</v>
      </c>
      <c r="I591" s="10">
        <v>10757</v>
      </c>
      <c r="J591" s="10">
        <v>979</v>
      </c>
      <c r="K591" s="10">
        <v>58388</v>
      </c>
      <c r="L591" s="11">
        <v>3900</v>
      </c>
      <c r="M591" s="11">
        <v>14635</v>
      </c>
      <c r="N591" s="11">
        <v>2784</v>
      </c>
      <c r="O591" s="12">
        <v>10160</v>
      </c>
      <c r="P591" s="12">
        <v>879</v>
      </c>
      <c r="Q591" s="11">
        <v>56535</v>
      </c>
      <c r="R591">
        <f t="shared" si="63"/>
        <v>1</v>
      </c>
      <c r="S591">
        <f t="shared" si="64"/>
        <v>1</v>
      </c>
      <c r="T591">
        <f t="shared" si="65"/>
        <v>32358</v>
      </c>
      <c r="U591" s="10">
        <f t="shared" si="66"/>
        <v>40528</v>
      </c>
      <c r="V591">
        <f t="shared" si="67"/>
        <v>0.45228382471104517</v>
      </c>
      <c r="W591" t="str">
        <f t="shared" si="68"/>
        <v>Dundee East</v>
      </c>
      <c r="X591">
        <f t="shared" si="69"/>
        <v>17723</v>
      </c>
      <c r="Z591">
        <v>1</v>
      </c>
      <c r="AA591" s="6">
        <v>589</v>
      </c>
      <c r="AB591" s="7" t="s">
        <v>255</v>
      </c>
      <c r="AC591" s="92">
        <v>49</v>
      </c>
      <c r="AD591" s="92" t="s">
        <v>1965</v>
      </c>
      <c r="AE591" s="93">
        <v>2</v>
      </c>
      <c r="AF591" s="93">
        <v>2</v>
      </c>
      <c r="AG591" s="94" t="s">
        <v>2022</v>
      </c>
      <c r="AH591" s="95"/>
      <c r="AI591" s="95" t="s">
        <v>2023</v>
      </c>
      <c r="AJ591" s="95" t="s">
        <v>362</v>
      </c>
      <c r="AK591" s="95" t="s">
        <v>2024</v>
      </c>
      <c r="AL591" s="95"/>
      <c r="AM591" s="95" t="s">
        <v>2088</v>
      </c>
      <c r="AN591" s="95">
        <v>2001</v>
      </c>
    </row>
    <row r="592" spans="1:40" ht="12.75">
      <c r="A592" s="6">
        <v>590</v>
      </c>
      <c r="B592" s="7" t="s">
        <v>256</v>
      </c>
      <c r="C592">
        <v>82</v>
      </c>
      <c r="D592" s="6">
        <v>590</v>
      </c>
      <c r="E592" s="7" t="s">
        <v>256</v>
      </c>
      <c r="F592" s="10">
        <v>5105</v>
      </c>
      <c r="G592" s="10">
        <v>20875</v>
      </c>
      <c r="H592" s="10">
        <v>2972</v>
      </c>
      <c r="I592" s="10">
        <v>9016</v>
      </c>
      <c r="J592" s="10">
        <v>839</v>
      </c>
      <c r="K592" s="10">
        <v>57346</v>
      </c>
      <c r="L592" s="11">
        <v>2656</v>
      </c>
      <c r="M592" s="11">
        <v>14787</v>
      </c>
      <c r="N592" s="11">
        <v>2620</v>
      </c>
      <c r="O592" s="12">
        <v>7987</v>
      </c>
      <c r="P592" s="12">
        <v>1192</v>
      </c>
      <c r="Q592" s="11">
        <v>53760</v>
      </c>
      <c r="R592">
        <f t="shared" si="63"/>
        <v>1</v>
      </c>
      <c r="S592">
        <f t="shared" si="64"/>
        <v>1</v>
      </c>
      <c r="T592">
        <f t="shared" si="65"/>
        <v>29242</v>
      </c>
      <c r="U592" s="10">
        <f t="shared" si="66"/>
        <v>38807</v>
      </c>
      <c r="V592">
        <f t="shared" si="67"/>
        <v>0.5056767662950551</v>
      </c>
      <c r="W592" t="str">
        <f t="shared" si="68"/>
        <v>Dundee West</v>
      </c>
      <c r="X592">
        <f t="shared" si="69"/>
        <v>14455</v>
      </c>
      <c r="Z592">
        <v>1</v>
      </c>
      <c r="AA592" s="6">
        <v>590</v>
      </c>
      <c r="AB592" s="7" t="s">
        <v>256</v>
      </c>
      <c r="AC592" s="92">
        <v>49</v>
      </c>
      <c r="AD592" s="92" t="s">
        <v>1965</v>
      </c>
      <c r="AE592" s="93">
        <v>2</v>
      </c>
      <c r="AF592" s="93">
        <v>2</v>
      </c>
      <c r="AG592" s="94" t="s">
        <v>2025</v>
      </c>
      <c r="AH592" s="95">
        <v>1942</v>
      </c>
      <c r="AI592" s="95" t="s">
        <v>2026</v>
      </c>
      <c r="AJ592" s="95" t="s">
        <v>362</v>
      </c>
      <c r="AK592" s="95" t="s">
        <v>386</v>
      </c>
      <c r="AL592" s="95" t="s">
        <v>387</v>
      </c>
      <c r="AM592" s="95" t="s">
        <v>2014</v>
      </c>
      <c r="AN592" s="95">
        <v>1979</v>
      </c>
    </row>
    <row r="593" spans="1:40" ht="12.75">
      <c r="A593" s="6">
        <v>591</v>
      </c>
      <c r="B593" s="7" t="s">
        <v>257</v>
      </c>
      <c r="C593">
        <v>81</v>
      </c>
      <c r="D593" s="6">
        <v>591</v>
      </c>
      <c r="E593" s="7" t="s">
        <v>257</v>
      </c>
      <c r="F593" s="10">
        <v>3656</v>
      </c>
      <c r="G593" s="10">
        <v>24441</v>
      </c>
      <c r="H593" s="10">
        <v>2164</v>
      </c>
      <c r="I593" s="10">
        <v>5690</v>
      </c>
      <c r="J593" s="10">
        <v>632</v>
      </c>
      <c r="K593" s="10">
        <v>52072</v>
      </c>
      <c r="L593" s="11">
        <v>2838</v>
      </c>
      <c r="M593" s="11">
        <v>19487</v>
      </c>
      <c r="N593" s="11">
        <v>2281</v>
      </c>
      <c r="O593" s="12">
        <v>4424</v>
      </c>
      <c r="P593" s="12">
        <v>1056</v>
      </c>
      <c r="Q593" s="11">
        <v>52811</v>
      </c>
      <c r="R593">
        <f t="shared" si="63"/>
        <v>1</v>
      </c>
      <c r="S593">
        <f t="shared" si="64"/>
        <v>1</v>
      </c>
      <c r="T593">
        <f t="shared" si="65"/>
        <v>30086</v>
      </c>
      <c r="U593" s="10">
        <f t="shared" si="66"/>
        <v>36583</v>
      </c>
      <c r="V593">
        <f t="shared" si="67"/>
        <v>0.6477098982915642</v>
      </c>
      <c r="W593" t="str">
        <f t="shared" si="68"/>
        <v>Dunfermline East</v>
      </c>
      <c r="X593">
        <f t="shared" si="69"/>
        <v>10599</v>
      </c>
      <c r="Z593">
        <v>1</v>
      </c>
      <c r="AA593" s="6">
        <v>591</v>
      </c>
      <c r="AB593" s="7" t="s">
        <v>257</v>
      </c>
      <c r="AC593" s="92">
        <v>49</v>
      </c>
      <c r="AD593" s="92" t="s">
        <v>1965</v>
      </c>
      <c r="AE593" s="93">
        <v>2</v>
      </c>
      <c r="AF593" s="93">
        <v>2</v>
      </c>
      <c r="AG593" s="94" t="s">
        <v>2027</v>
      </c>
      <c r="AH593" s="95">
        <v>1951</v>
      </c>
      <c r="AI593" s="95" t="s">
        <v>2028</v>
      </c>
      <c r="AJ593" s="95" t="s">
        <v>362</v>
      </c>
      <c r="AK593" s="95" t="s">
        <v>754</v>
      </c>
      <c r="AL593" s="95" t="s">
        <v>1617</v>
      </c>
      <c r="AM593" s="95" t="s">
        <v>2029</v>
      </c>
      <c r="AN593" s="95">
        <v>1983</v>
      </c>
    </row>
    <row r="594" spans="1:40" ht="12.75">
      <c r="A594" s="6">
        <v>592</v>
      </c>
      <c r="B594" s="7" t="s">
        <v>258</v>
      </c>
      <c r="C594">
        <v>81</v>
      </c>
      <c r="D594" s="6">
        <v>592</v>
      </c>
      <c r="E594" s="7" t="s">
        <v>258</v>
      </c>
      <c r="F594" s="10">
        <v>4606</v>
      </c>
      <c r="G594" s="10">
        <v>19338</v>
      </c>
      <c r="H594" s="10">
        <v>4963</v>
      </c>
      <c r="I594" s="10">
        <v>6984</v>
      </c>
      <c r="J594" s="10">
        <v>543</v>
      </c>
      <c r="K594" s="10">
        <v>52467</v>
      </c>
      <c r="L594" s="11">
        <v>3166</v>
      </c>
      <c r="M594" s="11">
        <v>16370</v>
      </c>
      <c r="N594" s="11">
        <v>4832</v>
      </c>
      <c r="O594" s="12">
        <v>5390</v>
      </c>
      <c r="P594" s="12">
        <v>1217</v>
      </c>
      <c r="Q594" s="11">
        <v>54293</v>
      </c>
      <c r="R594">
        <f t="shared" si="63"/>
        <v>1</v>
      </c>
      <c r="S594">
        <f t="shared" si="64"/>
        <v>1</v>
      </c>
      <c r="T594">
        <f t="shared" si="65"/>
        <v>30975</v>
      </c>
      <c r="U594" s="10">
        <f t="shared" si="66"/>
        <v>36434</v>
      </c>
      <c r="V594">
        <f t="shared" si="67"/>
        <v>0.5284907183212268</v>
      </c>
      <c r="W594" t="str">
        <f t="shared" si="68"/>
        <v>Dunfermline West</v>
      </c>
      <c r="X594">
        <f t="shared" si="69"/>
        <v>14605</v>
      </c>
      <c r="Z594">
        <v>0</v>
      </c>
      <c r="AA594" s="6">
        <v>592</v>
      </c>
      <c r="AB594" s="7" t="s">
        <v>258</v>
      </c>
      <c r="AC594" s="92">
        <v>49</v>
      </c>
      <c r="AD594" s="92" t="s">
        <v>1965</v>
      </c>
      <c r="AE594" s="93">
        <v>2</v>
      </c>
      <c r="AF594" s="93">
        <v>2</v>
      </c>
      <c r="AG594" s="94" t="s">
        <v>2030</v>
      </c>
      <c r="AH594" s="95">
        <v>1954</v>
      </c>
      <c r="AI594" s="95" t="s">
        <v>2031</v>
      </c>
      <c r="AJ594" s="95" t="s">
        <v>346</v>
      </c>
      <c r="AK594" s="95" t="s">
        <v>2032</v>
      </c>
      <c r="AL594" s="95"/>
      <c r="AM594" s="95" t="s">
        <v>683</v>
      </c>
      <c r="AN594" s="95">
        <v>1992</v>
      </c>
    </row>
    <row r="595" spans="1:40" ht="12.75">
      <c r="A595" s="6">
        <v>593</v>
      </c>
      <c r="B595" s="7" t="s">
        <v>259</v>
      </c>
      <c r="C595">
        <v>77</v>
      </c>
      <c r="D595" s="6">
        <v>593</v>
      </c>
      <c r="E595" s="7" t="s">
        <v>259</v>
      </c>
      <c r="F595" s="10">
        <v>5863</v>
      </c>
      <c r="G595" s="10">
        <v>27584</v>
      </c>
      <c r="H595" s="10">
        <v>3527</v>
      </c>
      <c r="I595" s="10">
        <v>10200</v>
      </c>
      <c r="J595" s="10">
        <v>1622</v>
      </c>
      <c r="K595" s="10">
        <v>65229</v>
      </c>
      <c r="L595" s="11">
        <v>4238</v>
      </c>
      <c r="M595" s="11">
        <v>22205</v>
      </c>
      <c r="N595" s="11">
        <v>4278</v>
      </c>
      <c r="O595" s="12">
        <v>9450</v>
      </c>
      <c r="P595" s="12">
        <v>1519</v>
      </c>
      <c r="Q595" s="11">
        <v>66572</v>
      </c>
      <c r="R595">
        <f t="shared" si="63"/>
        <v>1</v>
      </c>
      <c r="S595">
        <f t="shared" si="64"/>
        <v>1</v>
      </c>
      <c r="T595">
        <f t="shared" si="65"/>
        <v>41690</v>
      </c>
      <c r="U595" s="10">
        <f t="shared" si="66"/>
        <v>48796</v>
      </c>
      <c r="V595">
        <f t="shared" si="67"/>
        <v>0.5326217318301751</v>
      </c>
      <c r="W595" t="str">
        <f t="shared" si="68"/>
        <v>East Kilbride</v>
      </c>
      <c r="X595">
        <f t="shared" si="69"/>
        <v>19485</v>
      </c>
      <c r="Z595">
        <v>1</v>
      </c>
      <c r="AA595" s="6">
        <v>593</v>
      </c>
      <c r="AB595" s="7" t="s">
        <v>259</v>
      </c>
      <c r="AC595" s="92">
        <v>49</v>
      </c>
      <c r="AD595" s="92" t="s">
        <v>1965</v>
      </c>
      <c r="AE595" s="93">
        <v>2</v>
      </c>
      <c r="AF595" s="93">
        <v>2</v>
      </c>
      <c r="AG595" s="94" t="s">
        <v>2033</v>
      </c>
      <c r="AH595" s="95">
        <v>1947</v>
      </c>
      <c r="AI595" s="95" t="s">
        <v>2034</v>
      </c>
      <c r="AJ595" s="95" t="s">
        <v>362</v>
      </c>
      <c r="AK595" s="95" t="s">
        <v>1652</v>
      </c>
      <c r="AL595" s="95"/>
      <c r="AM595" s="95" t="s">
        <v>2035</v>
      </c>
      <c r="AN595" s="95">
        <v>1987</v>
      </c>
    </row>
    <row r="596" spans="1:40" ht="12.75">
      <c r="A596" s="6">
        <v>594</v>
      </c>
      <c r="B596" s="7" t="s">
        <v>260</v>
      </c>
      <c r="C596">
        <v>83</v>
      </c>
      <c r="D596" s="6">
        <v>594</v>
      </c>
      <c r="E596" s="7" t="s">
        <v>260</v>
      </c>
      <c r="F596" s="10">
        <v>8660</v>
      </c>
      <c r="G596" s="10">
        <v>22881</v>
      </c>
      <c r="H596" s="10">
        <v>4575</v>
      </c>
      <c r="I596" s="10">
        <v>6825</v>
      </c>
      <c r="J596" s="10">
        <v>491</v>
      </c>
      <c r="K596" s="10">
        <v>57441</v>
      </c>
      <c r="L596" s="11">
        <v>6577</v>
      </c>
      <c r="M596" s="11">
        <v>17407</v>
      </c>
      <c r="N596" s="11">
        <v>6506</v>
      </c>
      <c r="O596" s="12">
        <v>5381</v>
      </c>
      <c r="P596" s="12">
        <v>1000</v>
      </c>
      <c r="Q596" s="11">
        <v>58987</v>
      </c>
      <c r="R596">
        <f t="shared" si="63"/>
        <v>1</v>
      </c>
      <c r="S596">
        <f t="shared" si="64"/>
        <v>1</v>
      </c>
      <c r="T596">
        <f t="shared" si="65"/>
        <v>36871</v>
      </c>
      <c r="U596" s="10">
        <f t="shared" si="66"/>
        <v>43432</v>
      </c>
      <c r="V596">
        <f t="shared" si="67"/>
        <v>0.4721054487266415</v>
      </c>
      <c r="W596" t="str">
        <f t="shared" si="68"/>
        <v>East Lothian</v>
      </c>
      <c r="X596">
        <f t="shared" si="69"/>
        <v>19464</v>
      </c>
      <c r="Z596">
        <v>1</v>
      </c>
      <c r="AA596" s="6">
        <v>594</v>
      </c>
      <c r="AB596" s="7" t="s">
        <v>260</v>
      </c>
      <c r="AC596" s="92">
        <v>49</v>
      </c>
      <c r="AD596" s="92" t="s">
        <v>1965</v>
      </c>
      <c r="AE596" s="93">
        <v>2</v>
      </c>
      <c r="AF596" s="93">
        <v>2</v>
      </c>
      <c r="AG596" s="94" t="s">
        <v>2036</v>
      </c>
      <c r="AH596" s="95"/>
      <c r="AI596" s="95" t="s">
        <v>2037</v>
      </c>
      <c r="AJ596" s="95" t="s">
        <v>362</v>
      </c>
      <c r="AK596" s="95" t="s">
        <v>386</v>
      </c>
      <c r="AL596" s="95"/>
      <c r="AM596" s="95" t="s">
        <v>2038</v>
      </c>
      <c r="AN596" s="95">
        <v>2001</v>
      </c>
    </row>
    <row r="597" spans="1:40" ht="12.75">
      <c r="A597" s="6">
        <v>595</v>
      </c>
      <c r="B597" s="7" t="s">
        <v>261</v>
      </c>
      <c r="C597">
        <v>84</v>
      </c>
      <c r="D597" s="6">
        <v>595</v>
      </c>
      <c r="E597" s="7" t="s">
        <v>261</v>
      </c>
      <c r="F597" s="10">
        <v>17530</v>
      </c>
      <c r="G597" s="10">
        <v>20766</v>
      </c>
      <c r="H597" s="10">
        <v>6110</v>
      </c>
      <c r="I597" s="10">
        <v>6826</v>
      </c>
      <c r="J597" s="10">
        <v>1003</v>
      </c>
      <c r="K597" s="10">
        <v>66697</v>
      </c>
      <c r="L597" s="11">
        <v>13895</v>
      </c>
      <c r="M597" s="11">
        <v>23036</v>
      </c>
      <c r="N597" s="11">
        <v>6239</v>
      </c>
      <c r="O597" s="12">
        <v>4137</v>
      </c>
      <c r="P597" s="12">
        <v>1061</v>
      </c>
      <c r="Q597" s="11">
        <v>68378</v>
      </c>
      <c r="R597">
        <f t="shared" si="63"/>
        <v>1</v>
      </c>
      <c r="S597">
        <f t="shared" si="64"/>
        <v>1</v>
      </c>
      <c r="T597">
        <f t="shared" si="65"/>
        <v>48368</v>
      </c>
      <c r="U597" s="10">
        <f t="shared" si="66"/>
        <v>52235</v>
      </c>
      <c r="V597">
        <f t="shared" si="67"/>
        <v>0.47626529937148526</v>
      </c>
      <c r="W597" t="str">
        <f t="shared" si="68"/>
        <v>Eastwood</v>
      </c>
      <c r="X597">
        <f t="shared" si="69"/>
        <v>25332</v>
      </c>
      <c r="Z597">
        <v>1</v>
      </c>
      <c r="AA597" s="6">
        <v>595</v>
      </c>
      <c r="AB597" s="7" t="s">
        <v>261</v>
      </c>
      <c r="AC597" s="92">
        <v>49</v>
      </c>
      <c r="AD597" s="92" t="s">
        <v>1965</v>
      </c>
      <c r="AE597" s="93">
        <v>2</v>
      </c>
      <c r="AF597" s="93">
        <v>2</v>
      </c>
      <c r="AG597" s="94" t="s">
        <v>2039</v>
      </c>
      <c r="AH597" s="95">
        <v>1967</v>
      </c>
      <c r="AI597" s="95" t="s">
        <v>2040</v>
      </c>
      <c r="AJ597" s="95" t="s">
        <v>362</v>
      </c>
      <c r="AK597" s="95" t="s">
        <v>357</v>
      </c>
      <c r="AL597" s="95"/>
      <c r="AM597" s="95" t="s">
        <v>2041</v>
      </c>
      <c r="AN597" s="95">
        <v>1997</v>
      </c>
    </row>
    <row r="598" spans="1:40" ht="12.75">
      <c r="A598" s="6">
        <v>596</v>
      </c>
      <c r="B598" s="7" t="s">
        <v>262</v>
      </c>
      <c r="C598">
        <v>80</v>
      </c>
      <c r="D598" s="6">
        <v>596</v>
      </c>
      <c r="E598" s="7" t="s">
        <v>262</v>
      </c>
      <c r="F598" s="10">
        <v>9055</v>
      </c>
      <c r="G598" s="10">
        <v>20125</v>
      </c>
      <c r="H598" s="10">
        <v>5605</v>
      </c>
      <c r="I598" s="10">
        <v>6750</v>
      </c>
      <c r="J598" s="10">
        <v>1200</v>
      </c>
      <c r="K598" s="10">
        <v>63695</v>
      </c>
      <c r="L598" s="11">
        <v>5643</v>
      </c>
      <c r="M598" s="11">
        <v>14495</v>
      </c>
      <c r="N598" s="11">
        <v>6353</v>
      </c>
      <c r="O598" s="12">
        <v>4832</v>
      </c>
      <c r="P598" s="12">
        <v>3067</v>
      </c>
      <c r="Q598" s="11">
        <v>66089</v>
      </c>
      <c r="R598">
        <f t="shared" si="63"/>
        <v>1</v>
      </c>
      <c r="S598">
        <f t="shared" si="64"/>
        <v>1</v>
      </c>
      <c r="T598">
        <f t="shared" si="65"/>
        <v>34390</v>
      </c>
      <c r="U598" s="10">
        <f t="shared" si="66"/>
        <v>42735</v>
      </c>
      <c r="V598">
        <f t="shared" si="67"/>
        <v>0.421488804885141</v>
      </c>
      <c r="W598" t="str">
        <f t="shared" si="68"/>
        <v>Edinburgh Central</v>
      </c>
      <c r="X598">
        <f t="shared" si="69"/>
        <v>19895</v>
      </c>
      <c r="Z598">
        <v>0</v>
      </c>
      <c r="AA598" s="6">
        <v>596</v>
      </c>
      <c r="AB598" s="7" t="s">
        <v>262</v>
      </c>
      <c r="AC598" s="92">
        <v>49</v>
      </c>
      <c r="AD598" s="92" t="s">
        <v>1965</v>
      </c>
      <c r="AE598" s="93">
        <v>2</v>
      </c>
      <c r="AF598" s="93">
        <v>2</v>
      </c>
      <c r="AG598" s="94" t="s">
        <v>2042</v>
      </c>
      <c r="AH598" s="95">
        <v>1953</v>
      </c>
      <c r="AI598" s="95" t="s">
        <v>2043</v>
      </c>
      <c r="AJ598" s="95" t="s">
        <v>421</v>
      </c>
      <c r="AK598" s="95" t="s">
        <v>2044</v>
      </c>
      <c r="AL598" s="95" t="s">
        <v>427</v>
      </c>
      <c r="AM598" s="95" t="s">
        <v>2130</v>
      </c>
      <c r="AN598" s="95">
        <v>1987</v>
      </c>
    </row>
    <row r="599" spans="1:40" ht="12.75">
      <c r="A599" s="6">
        <v>597</v>
      </c>
      <c r="B599" s="7" t="s">
        <v>263</v>
      </c>
      <c r="C599">
        <v>80</v>
      </c>
      <c r="D599" s="6">
        <v>597</v>
      </c>
      <c r="E599" s="7" t="s">
        <v>263</v>
      </c>
      <c r="F599" s="10">
        <v>6483</v>
      </c>
      <c r="G599" s="10">
        <v>22564</v>
      </c>
      <c r="H599" s="10">
        <v>4511</v>
      </c>
      <c r="I599" s="10">
        <v>8034</v>
      </c>
      <c r="J599" s="10">
        <v>526</v>
      </c>
      <c r="K599" s="10">
        <v>59648</v>
      </c>
      <c r="L599" s="11">
        <v>3906</v>
      </c>
      <c r="M599" s="11">
        <v>18124</v>
      </c>
      <c r="N599" s="11">
        <v>4981</v>
      </c>
      <c r="O599" s="12">
        <v>5956</v>
      </c>
      <c r="P599" s="12">
        <v>1487</v>
      </c>
      <c r="Q599" s="11">
        <v>59241</v>
      </c>
      <c r="R599">
        <f t="shared" si="63"/>
        <v>1</v>
      </c>
      <c r="S599">
        <f t="shared" si="64"/>
        <v>1</v>
      </c>
      <c r="T599">
        <f t="shared" si="65"/>
        <v>34454</v>
      </c>
      <c r="U599" s="10">
        <f t="shared" si="66"/>
        <v>42118</v>
      </c>
      <c r="V599">
        <f t="shared" si="67"/>
        <v>0.5260347129506008</v>
      </c>
      <c r="W599" t="str">
        <f t="shared" si="68"/>
        <v>Edinburgh East and Musselburgh</v>
      </c>
      <c r="X599">
        <f t="shared" si="69"/>
        <v>16330</v>
      </c>
      <c r="Z599">
        <v>0</v>
      </c>
      <c r="AA599" s="6">
        <v>597</v>
      </c>
      <c r="AB599" s="7" t="s">
        <v>263</v>
      </c>
      <c r="AC599" s="92">
        <v>49</v>
      </c>
      <c r="AD599" s="92" t="s">
        <v>1965</v>
      </c>
      <c r="AE599" s="93">
        <v>2</v>
      </c>
      <c r="AF599" s="93">
        <v>2</v>
      </c>
      <c r="AG599" s="94" t="s">
        <v>2045</v>
      </c>
      <c r="AH599" s="95">
        <v>1943</v>
      </c>
      <c r="AI599" s="95" t="s">
        <v>1193</v>
      </c>
      <c r="AJ599" s="95" t="s">
        <v>346</v>
      </c>
      <c r="AK599" s="95" t="s">
        <v>754</v>
      </c>
      <c r="AL599" s="95"/>
      <c r="AM599" s="95" t="s">
        <v>1194</v>
      </c>
      <c r="AN599" s="95">
        <v>1970</v>
      </c>
    </row>
    <row r="600" spans="1:40" ht="12.75">
      <c r="A600" s="6">
        <v>598</v>
      </c>
      <c r="B600" s="7" t="s">
        <v>264</v>
      </c>
      <c r="C600">
        <v>80</v>
      </c>
      <c r="D600" s="6">
        <v>598</v>
      </c>
      <c r="E600" s="7" t="s">
        <v>264</v>
      </c>
      <c r="F600" s="10">
        <v>7312</v>
      </c>
      <c r="G600" s="10">
        <v>19209</v>
      </c>
      <c r="H600" s="10">
        <v>5335</v>
      </c>
      <c r="I600" s="10">
        <v>8231</v>
      </c>
      <c r="J600" s="10">
        <v>858</v>
      </c>
      <c r="K600" s="10">
        <v>61617</v>
      </c>
      <c r="L600" s="11">
        <v>4626</v>
      </c>
      <c r="M600" s="11">
        <v>15271</v>
      </c>
      <c r="N600" s="11">
        <v>6454</v>
      </c>
      <c r="O600" s="12">
        <v>5290</v>
      </c>
      <c r="P600" s="12">
        <v>1593</v>
      </c>
      <c r="Q600" s="11">
        <v>62475</v>
      </c>
      <c r="R600">
        <f t="shared" si="63"/>
        <v>1</v>
      </c>
      <c r="S600">
        <f t="shared" si="64"/>
        <v>1</v>
      </c>
      <c r="T600">
        <f t="shared" si="65"/>
        <v>33234</v>
      </c>
      <c r="U600" s="10">
        <f t="shared" si="66"/>
        <v>40945</v>
      </c>
      <c r="V600">
        <f t="shared" si="67"/>
        <v>0.4594993079376542</v>
      </c>
      <c r="W600" t="str">
        <f t="shared" si="68"/>
        <v>Edinburgh North and Leith</v>
      </c>
      <c r="X600">
        <f t="shared" si="69"/>
        <v>17963</v>
      </c>
      <c r="Z600">
        <v>0</v>
      </c>
      <c r="AA600" s="6">
        <v>598</v>
      </c>
      <c r="AB600" s="7" t="s">
        <v>264</v>
      </c>
      <c r="AC600" s="92">
        <v>49</v>
      </c>
      <c r="AD600" s="92" t="s">
        <v>1965</v>
      </c>
      <c r="AE600" s="93">
        <v>2</v>
      </c>
      <c r="AF600" s="93">
        <v>2</v>
      </c>
      <c r="AG600" s="94" t="s">
        <v>1195</v>
      </c>
      <c r="AH600" s="95"/>
      <c r="AI600" s="95"/>
      <c r="AJ600" s="95" t="s">
        <v>387</v>
      </c>
      <c r="AK600" s="95" t="s">
        <v>1196</v>
      </c>
      <c r="AL600" s="95"/>
      <c r="AM600" s="95" t="s">
        <v>536</v>
      </c>
      <c r="AN600" s="95">
        <v>2001</v>
      </c>
    </row>
    <row r="601" spans="1:40" ht="12.75">
      <c r="A601" s="6">
        <v>599</v>
      </c>
      <c r="B601" s="7" t="s">
        <v>265</v>
      </c>
      <c r="C601">
        <v>80</v>
      </c>
      <c r="D601" s="6">
        <v>599</v>
      </c>
      <c r="E601" s="7" t="s">
        <v>265</v>
      </c>
      <c r="F601" s="10">
        <v>14813</v>
      </c>
      <c r="G601" s="10">
        <v>19675</v>
      </c>
      <c r="H601" s="10">
        <v>4575</v>
      </c>
      <c r="I601" s="10">
        <v>5952</v>
      </c>
      <c r="J601" s="10">
        <v>727</v>
      </c>
      <c r="K601" s="10">
        <v>59635</v>
      </c>
      <c r="L601" s="11">
        <v>14055</v>
      </c>
      <c r="M601" s="11">
        <v>15797</v>
      </c>
      <c r="N601" s="11">
        <v>4210</v>
      </c>
      <c r="O601" s="12">
        <v>4210</v>
      </c>
      <c r="P601" s="12">
        <v>660</v>
      </c>
      <c r="Q601" s="11">
        <v>59841</v>
      </c>
      <c r="R601">
        <f t="shared" si="63"/>
        <v>1</v>
      </c>
      <c r="S601">
        <f t="shared" si="64"/>
        <v>1</v>
      </c>
      <c r="T601">
        <f t="shared" si="65"/>
        <v>38932</v>
      </c>
      <c r="U601" s="10">
        <f t="shared" si="66"/>
        <v>45742</v>
      </c>
      <c r="V601">
        <f t="shared" si="67"/>
        <v>0.40575875886160484</v>
      </c>
      <c r="W601" t="str">
        <f t="shared" si="68"/>
        <v>Edinburgh Pentlands</v>
      </c>
      <c r="X601">
        <f t="shared" si="69"/>
        <v>23135</v>
      </c>
      <c r="Z601">
        <v>0</v>
      </c>
      <c r="AA601" s="6">
        <v>599</v>
      </c>
      <c r="AB601" s="7" t="s">
        <v>265</v>
      </c>
      <c r="AC601" s="92">
        <v>49</v>
      </c>
      <c r="AD601" s="92" t="s">
        <v>1965</v>
      </c>
      <c r="AE601" s="93">
        <v>2</v>
      </c>
      <c r="AF601" s="93">
        <v>2</v>
      </c>
      <c r="AG601" s="94" t="s">
        <v>1197</v>
      </c>
      <c r="AH601" s="95">
        <v>1949</v>
      </c>
      <c r="AI601" s="95" t="s">
        <v>1198</v>
      </c>
      <c r="AJ601" s="95" t="s">
        <v>346</v>
      </c>
      <c r="AK601" s="95" t="s">
        <v>1199</v>
      </c>
      <c r="AL601" s="95" t="s">
        <v>1617</v>
      </c>
      <c r="AM601" s="95" t="s">
        <v>1200</v>
      </c>
      <c r="AN601" s="95">
        <v>1997</v>
      </c>
    </row>
    <row r="602" spans="1:40" ht="12.75">
      <c r="A602" s="6">
        <v>600</v>
      </c>
      <c r="B602" s="7" t="s">
        <v>266</v>
      </c>
      <c r="C602">
        <v>80</v>
      </c>
      <c r="D602" s="6">
        <v>600</v>
      </c>
      <c r="E602" s="7" t="s">
        <v>266</v>
      </c>
      <c r="F602" s="10">
        <v>9541</v>
      </c>
      <c r="G602" s="10">
        <v>20993</v>
      </c>
      <c r="H602" s="10">
        <v>7911</v>
      </c>
      <c r="I602" s="10">
        <v>5791</v>
      </c>
      <c r="J602" s="10">
        <v>602</v>
      </c>
      <c r="K602" s="10">
        <v>62467</v>
      </c>
      <c r="L602" s="11">
        <v>6172</v>
      </c>
      <c r="M602" s="11">
        <v>15671</v>
      </c>
      <c r="N602" s="11">
        <v>10172</v>
      </c>
      <c r="O602" s="12">
        <v>3683</v>
      </c>
      <c r="P602" s="12">
        <v>1468</v>
      </c>
      <c r="Q602" s="11">
        <v>64012</v>
      </c>
      <c r="R602">
        <f t="shared" si="63"/>
        <v>1</v>
      </c>
      <c r="S602">
        <f t="shared" si="64"/>
        <v>1</v>
      </c>
      <c r="T602">
        <f t="shared" si="65"/>
        <v>37166</v>
      </c>
      <c r="U602" s="10">
        <f t="shared" si="66"/>
        <v>44838</v>
      </c>
      <c r="V602">
        <f t="shared" si="67"/>
        <v>0.4216488188128935</v>
      </c>
      <c r="W602" t="str">
        <f t="shared" si="68"/>
        <v>Edinburgh South</v>
      </c>
      <c r="X602">
        <f t="shared" si="69"/>
        <v>21495</v>
      </c>
      <c r="Z602">
        <v>1</v>
      </c>
      <c r="AA602" s="6">
        <v>600</v>
      </c>
      <c r="AB602" s="7" t="s">
        <v>266</v>
      </c>
      <c r="AC602" s="92">
        <v>49</v>
      </c>
      <c r="AD602" s="92" t="s">
        <v>1965</v>
      </c>
      <c r="AE602" s="93">
        <v>2</v>
      </c>
      <c r="AF602" s="93">
        <v>2</v>
      </c>
      <c r="AG602" s="94" t="s">
        <v>1201</v>
      </c>
      <c r="AH602" s="95">
        <v>1955</v>
      </c>
      <c r="AI602" s="95" t="s">
        <v>1202</v>
      </c>
      <c r="AJ602" s="95" t="s">
        <v>362</v>
      </c>
      <c r="AK602" s="95" t="s">
        <v>754</v>
      </c>
      <c r="AL602" s="95"/>
      <c r="AM602" s="95" t="s">
        <v>1203</v>
      </c>
      <c r="AN602" s="95">
        <v>1987</v>
      </c>
    </row>
    <row r="603" spans="1:40" ht="12.75">
      <c r="A603" s="6">
        <v>601</v>
      </c>
      <c r="B603" s="7" t="s">
        <v>267</v>
      </c>
      <c r="C603">
        <v>80</v>
      </c>
      <c r="D603" s="6">
        <v>601</v>
      </c>
      <c r="E603" s="7" t="s">
        <v>267</v>
      </c>
      <c r="F603" s="10">
        <v>13325</v>
      </c>
      <c r="G603" s="10">
        <v>8948</v>
      </c>
      <c r="H603" s="10">
        <v>20578</v>
      </c>
      <c r="I603" s="10">
        <v>4210</v>
      </c>
      <c r="J603" s="10">
        <v>570</v>
      </c>
      <c r="K603" s="10">
        <v>61133</v>
      </c>
      <c r="L603" s="11">
        <v>8894</v>
      </c>
      <c r="M603" s="11">
        <v>9130</v>
      </c>
      <c r="N603" s="11">
        <v>16719</v>
      </c>
      <c r="O603" s="12">
        <v>4047</v>
      </c>
      <c r="P603" s="12">
        <v>688</v>
      </c>
      <c r="Q603" s="11">
        <v>61895</v>
      </c>
      <c r="R603">
        <f t="shared" si="63"/>
        <v>0</v>
      </c>
      <c r="S603">
        <f t="shared" si="64"/>
        <v>0</v>
      </c>
      <c r="T603">
        <f t="shared" si="65"/>
        <v>39478</v>
      </c>
      <c r="U603" s="10">
        <f t="shared" si="66"/>
        <v>47631</v>
      </c>
      <c r="V603">
        <f t="shared" si="67"/>
        <v>0.23126804802674908</v>
      </c>
      <c r="W603" t="str">
        <f t="shared" si="68"/>
        <v>Edinburgh West</v>
      </c>
      <c r="X603">
        <f t="shared" si="69"/>
        <v>22759</v>
      </c>
      <c r="Z603">
        <v>1</v>
      </c>
      <c r="AA603" s="6">
        <v>601</v>
      </c>
      <c r="AB603" s="7" t="s">
        <v>267</v>
      </c>
      <c r="AC603" s="92">
        <v>49</v>
      </c>
      <c r="AD603" s="92" t="s">
        <v>1965</v>
      </c>
      <c r="AE603" s="93">
        <v>3</v>
      </c>
      <c r="AF603" s="93">
        <v>3</v>
      </c>
      <c r="AG603" s="94" t="s">
        <v>1204</v>
      </c>
      <c r="AH603" s="95"/>
      <c r="AI603" s="95" t="s">
        <v>1205</v>
      </c>
      <c r="AJ603" s="95" t="s">
        <v>362</v>
      </c>
      <c r="AK603" s="95" t="s">
        <v>1206</v>
      </c>
      <c r="AL603" s="95"/>
      <c r="AM603" s="95" t="s">
        <v>773</v>
      </c>
      <c r="AN603" s="95">
        <v>2001</v>
      </c>
    </row>
    <row r="604" spans="1:40" ht="12.75">
      <c r="A604" s="6">
        <v>602</v>
      </c>
      <c r="B604" s="7" t="s">
        <v>268</v>
      </c>
      <c r="C604">
        <v>77</v>
      </c>
      <c r="D604" s="6">
        <v>602</v>
      </c>
      <c r="E604" s="7" t="s">
        <v>268</v>
      </c>
      <c r="F604" s="10">
        <v>5813</v>
      </c>
      <c r="G604" s="10">
        <v>23344</v>
      </c>
      <c r="H604" s="10">
        <v>2153</v>
      </c>
      <c r="I604" s="10">
        <v>9959</v>
      </c>
      <c r="J604" s="10">
        <v>326</v>
      </c>
      <c r="K604" s="10">
        <v>56792</v>
      </c>
      <c r="L604" s="11">
        <v>3252</v>
      </c>
      <c r="M604" s="11">
        <v>18536</v>
      </c>
      <c r="N604" s="11">
        <v>2992</v>
      </c>
      <c r="O604" s="12">
        <v>7824</v>
      </c>
      <c r="P604" s="12">
        <v>1098</v>
      </c>
      <c r="Q604" s="11">
        <v>57633</v>
      </c>
      <c r="R604">
        <f t="shared" si="63"/>
        <v>1</v>
      </c>
      <c r="S604">
        <f t="shared" si="64"/>
        <v>1</v>
      </c>
      <c r="T604">
        <f t="shared" si="65"/>
        <v>33702</v>
      </c>
      <c r="U604" s="10">
        <f t="shared" si="66"/>
        <v>41595</v>
      </c>
      <c r="V604">
        <f t="shared" si="67"/>
        <v>0.5499970328170435</v>
      </c>
      <c r="W604" t="str">
        <f t="shared" si="68"/>
        <v>Falkirk East</v>
      </c>
      <c r="X604">
        <f t="shared" si="69"/>
        <v>15166</v>
      </c>
      <c r="Z604">
        <v>1</v>
      </c>
      <c r="AA604" s="6">
        <v>602</v>
      </c>
      <c r="AB604" s="7" t="s">
        <v>268</v>
      </c>
      <c r="AC604" s="92">
        <v>49</v>
      </c>
      <c r="AD604" s="92" t="s">
        <v>1965</v>
      </c>
      <c r="AE604" s="93">
        <v>2</v>
      </c>
      <c r="AF604" s="93">
        <v>2</v>
      </c>
      <c r="AG604" s="94" t="s">
        <v>1207</v>
      </c>
      <c r="AH604" s="95"/>
      <c r="AI604" s="95" t="s">
        <v>2016</v>
      </c>
      <c r="AJ604" s="95" t="s">
        <v>362</v>
      </c>
      <c r="AK604" s="95" t="s">
        <v>302</v>
      </c>
      <c r="AL604" s="95"/>
      <c r="AM604" s="95" t="s">
        <v>2060</v>
      </c>
      <c r="AN604" s="95">
        <v>1997</v>
      </c>
    </row>
    <row r="605" spans="1:40" ht="12.75">
      <c r="A605" s="6">
        <v>603</v>
      </c>
      <c r="B605" s="7" t="s">
        <v>269</v>
      </c>
      <c r="C605">
        <v>77</v>
      </c>
      <c r="D605" s="6">
        <v>603</v>
      </c>
      <c r="E605" s="7" t="s">
        <v>269</v>
      </c>
      <c r="F605" s="10">
        <v>4639</v>
      </c>
      <c r="G605" s="10">
        <v>22772</v>
      </c>
      <c r="H605" s="10">
        <v>1970</v>
      </c>
      <c r="I605" s="10">
        <v>8989</v>
      </c>
      <c r="J605" s="10">
        <v>0</v>
      </c>
      <c r="K605" s="10">
        <v>52850</v>
      </c>
      <c r="L605" s="11">
        <v>2321</v>
      </c>
      <c r="M605" s="11">
        <v>16022</v>
      </c>
      <c r="N605" s="11">
        <v>2203</v>
      </c>
      <c r="O605" s="12">
        <v>7490</v>
      </c>
      <c r="P605" s="12">
        <v>2855</v>
      </c>
      <c r="Q605" s="11">
        <v>53583</v>
      </c>
      <c r="R605">
        <f t="shared" si="63"/>
        <v>1</v>
      </c>
      <c r="S605">
        <f t="shared" si="64"/>
        <v>1</v>
      </c>
      <c r="T605">
        <f t="shared" si="65"/>
        <v>30891</v>
      </c>
      <c r="U605" s="10">
        <f t="shared" si="66"/>
        <v>38370</v>
      </c>
      <c r="V605">
        <f t="shared" si="67"/>
        <v>0.5186623935774174</v>
      </c>
      <c r="W605" t="str">
        <f t="shared" si="68"/>
        <v>Falkirk West</v>
      </c>
      <c r="X605">
        <f t="shared" si="69"/>
        <v>14869</v>
      </c>
      <c r="Z605">
        <v>0</v>
      </c>
      <c r="AA605" s="6">
        <v>603</v>
      </c>
      <c r="AB605" s="7" t="s">
        <v>269</v>
      </c>
      <c r="AC605" s="92">
        <v>49</v>
      </c>
      <c r="AD605" s="92" t="s">
        <v>1965</v>
      </c>
      <c r="AE605" s="93">
        <v>2</v>
      </c>
      <c r="AF605" s="93">
        <v>2</v>
      </c>
      <c r="AG605" s="94" t="s">
        <v>1208</v>
      </c>
      <c r="AH605" s="95"/>
      <c r="AI605" s="95"/>
      <c r="AJ605" s="95" t="s">
        <v>387</v>
      </c>
      <c r="AK605" s="95" t="s">
        <v>302</v>
      </c>
      <c r="AL605" s="95"/>
      <c r="AM605" s="95" t="s">
        <v>2060</v>
      </c>
      <c r="AN605" s="95">
        <v>2000</v>
      </c>
    </row>
    <row r="606" spans="1:40" ht="12.75">
      <c r="A606" s="6">
        <v>604</v>
      </c>
      <c r="B606" s="7" t="s">
        <v>270</v>
      </c>
      <c r="C606">
        <v>83</v>
      </c>
      <c r="D606" s="6">
        <v>604</v>
      </c>
      <c r="E606" s="7" t="s">
        <v>270</v>
      </c>
      <c r="F606" s="10">
        <v>12825</v>
      </c>
      <c r="G606" s="10">
        <v>6861</v>
      </c>
      <c r="H606" s="10">
        <v>2700</v>
      </c>
      <c r="I606" s="10">
        <v>18449</v>
      </c>
      <c r="J606" s="10">
        <v>1183</v>
      </c>
      <c r="K606" s="10">
        <v>52751</v>
      </c>
      <c r="L606" s="11">
        <v>12222</v>
      </c>
      <c r="M606" s="11">
        <v>7258</v>
      </c>
      <c r="N606" s="11">
        <v>3698</v>
      </c>
      <c r="O606" s="12">
        <v>12148</v>
      </c>
      <c r="P606" s="12">
        <v>588</v>
      </c>
      <c r="Q606" s="11">
        <v>52756</v>
      </c>
      <c r="R606">
        <f t="shared" si="63"/>
        <v>0</v>
      </c>
      <c r="S606">
        <f t="shared" si="64"/>
        <v>0</v>
      </c>
      <c r="T606">
        <f t="shared" si="65"/>
        <v>35914</v>
      </c>
      <c r="U606" s="10">
        <f t="shared" si="66"/>
        <v>42018</v>
      </c>
      <c r="V606">
        <f t="shared" si="67"/>
        <v>0.20209389096174193</v>
      </c>
      <c r="W606" t="str">
        <f t="shared" si="68"/>
        <v>Galloway and Upper Nithsdale</v>
      </c>
      <c r="X606">
        <f t="shared" si="69"/>
        <v>23692</v>
      </c>
      <c r="Z606">
        <v>0</v>
      </c>
      <c r="AA606" s="6">
        <v>604</v>
      </c>
      <c r="AB606" s="7" t="s">
        <v>270</v>
      </c>
      <c r="AC606" s="92">
        <v>49</v>
      </c>
      <c r="AD606" s="92" t="s">
        <v>1965</v>
      </c>
      <c r="AE606" s="93">
        <v>1</v>
      </c>
      <c r="AF606" s="93">
        <v>5</v>
      </c>
      <c r="AG606" s="94" t="s">
        <v>1209</v>
      </c>
      <c r="AH606" s="95"/>
      <c r="AI606" s="95" t="s">
        <v>1210</v>
      </c>
      <c r="AJ606" s="95" t="s">
        <v>346</v>
      </c>
      <c r="AK606" s="95" t="s">
        <v>6</v>
      </c>
      <c r="AL606" s="95"/>
      <c r="AM606" s="95" t="s">
        <v>1793</v>
      </c>
      <c r="AN606" s="95">
        <v>2001</v>
      </c>
    </row>
    <row r="607" spans="1:40" ht="12.75">
      <c r="A607" s="6">
        <v>605</v>
      </c>
      <c r="B607" s="7" t="s">
        <v>271</v>
      </c>
      <c r="C607">
        <v>78</v>
      </c>
      <c r="D607" s="6">
        <v>605</v>
      </c>
      <c r="E607" s="7" t="s">
        <v>271</v>
      </c>
      <c r="F607" s="10">
        <v>3881</v>
      </c>
      <c r="G607" s="10">
        <v>20951</v>
      </c>
      <c r="H607" s="10">
        <v>2453</v>
      </c>
      <c r="I607" s="10">
        <v>5797</v>
      </c>
      <c r="J607" s="10">
        <v>797</v>
      </c>
      <c r="K607" s="10">
        <v>52955</v>
      </c>
      <c r="L607" s="11">
        <v>2651</v>
      </c>
      <c r="M607" s="11">
        <v>15102</v>
      </c>
      <c r="N607" s="11">
        <v>3244</v>
      </c>
      <c r="O607" s="12">
        <v>4048</v>
      </c>
      <c r="P607" s="12">
        <v>1677</v>
      </c>
      <c r="Q607" s="11">
        <v>53290</v>
      </c>
      <c r="R607">
        <f t="shared" si="63"/>
        <v>1</v>
      </c>
      <c r="S607">
        <f t="shared" si="64"/>
        <v>1</v>
      </c>
      <c r="T607">
        <f t="shared" si="65"/>
        <v>26722</v>
      </c>
      <c r="U607" s="10">
        <f t="shared" si="66"/>
        <v>33879</v>
      </c>
      <c r="V607">
        <f t="shared" si="67"/>
        <v>0.5651523089589102</v>
      </c>
      <c r="W607" t="str">
        <f t="shared" si="68"/>
        <v>Glasgow Anniesland</v>
      </c>
      <c r="X607">
        <f t="shared" si="69"/>
        <v>11620</v>
      </c>
      <c r="Z607">
        <v>0</v>
      </c>
      <c r="AA607" s="6">
        <v>605</v>
      </c>
      <c r="AB607" s="7" t="s">
        <v>271</v>
      </c>
      <c r="AC607" s="92">
        <v>49</v>
      </c>
      <c r="AD607" s="92" t="s">
        <v>1965</v>
      </c>
      <c r="AE607" s="93">
        <v>2</v>
      </c>
      <c r="AF607" s="93">
        <v>2</v>
      </c>
      <c r="AG607" s="94" t="s">
        <v>1211</v>
      </c>
      <c r="AH607" s="95"/>
      <c r="AI607" s="95" t="s">
        <v>1212</v>
      </c>
      <c r="AJ607" s="95" t="s">
        <v>346</v>
      </c>
      <c r="AK607" s="95" t="s">
        <v>386</v>
      </c>
      <c r="AL607" s="95"/>
      <c r="AM607" s="95" t="s">
        <v>1213</v>
      </c>
      <c r="AN607" s="95">
        <v>2000</v>
      </c>
    </row>
    <row r="608" spans="1:40" ht="12.75">
      <c r="A608" s="6">
        <v>606</v>
      </c>
      <c r="B608" s="7" t="s">
        <v>272</v>
      </c>
      <c r="C608">
        <v>78</v>
      </c>
      <c r="D608" s="6">
        <v>606</v>
      </c>
      <c r="E608" s="7" t="s">
        <v>272</v>
      </c>
      <c r="F608" s="10">
        <v>2468</v>
      </c>
      <c r="G608" s="10">
        <v>20925</v>
      </c>
      <c r="H608" s="10">
        <v>1217</v>
      </c>
      <c r="I608" s="10">
        <v>6085</v>
      </c>
      <c r="J608" s="10">
        <v>1158</v>
      </c>
      <c r="K608" s="10">
        <v>51152</v>
      </c>
      <c r="L608" s="11">
        <v>1580</v>
      </c>
      <c r="M608" s="11">
        <v>14200</v>
      </c>
      <c r="N608" s="11">
        <v>1551</v>
      </c>
      <c r="O608" s="12">
        <v>4361</v>
      </c>
      <c r="P608" s="12">
        <v>1569</v>
      </c>
      <c r="Q608" s="11">
        <v>49268</v>
      </c>
      <c r="R608">
        <f t="shared" si="63"/>
        <v>1</v>
      </c>
      <c r="S608">
        <f t="shared" si="64"/>
        <v>1</v>
      </c>
      <c r="T608">
        <f t="shared" si="65"/>
        <v>23261</v>
      </c>
      <c r="U608" s="10">
        <f t="shared" si="66"/>
        <v>31853</v>
      </c>
      <c r="V608">
        <f t="shared" si="67"/>
        <v>0.6104638665577576</v>
      </c>
      <c r="W608" t="str">
        <f t="shared" si="68"/>
        <v>Glasgow Baillieston</v>
      </c>
      <c r="X608">
        <f t="shared" si="69"/>
        <v>9061</v>
      </c>
      <c r="Z608">
        <v>1</v>
      </c>
      <c r="AA608" s="6">
        <v>606</v>
      </c>
      <c r="AB608" s="7" t="s">
        <v>272</v>
      </c>
      <c r="AC608" s="92">
        <v>49</v>
      </c>
      <c r="AD608" s="92" t="s">
        <v>1965</v>
      </c>
      <c r="AE608" s="93">
        <v>2</v>
      </c>
      <c r="AF608" s="93">
        <v>2</v>
      </c>
      <c r="AG608" s="94" t="s">
        <v>1214</v>
      </c>
      <c r="AH608" s="95">
        <v>1935</v>
      </c>
      <c r="AI608" s="95" t="s">
        <v>1215</v>
      </c>
      <c r="AJ608" s="95" t="s">
        <v>362</v>
      </c>
      <c r="AK608" s="95" t="s">
        <v>386</v>
      </c>
      <c r="AL608" s="95"/>
      <c r="AM608" s="95" t="s">
        <v>1216</v>
      </c>
      <c r="AN608" s="95">
        <v>1987</v>
      </c>
    </row>
    <row r="609" spans="1:40" ht="12.75">
      <c r="A609" s="6">
        <v>607</v>
      </c>
      <c r="B609" s="7" t="s">
        <v>273</v>
      </c>
      <c r="C609">
        <v>78</v>
      </c>
      <c r="D609" s="6">
        <v>607</v>
      </c>
      <c r="E609" s="7" t="s">
        <v>273</v>
      </c>
      <c r="F609" s="10">
        <v>4248</v>
      </c>
      <c r="G609" s="10">
        <v>19158</v>
      </c>
      <c r="H609" s="10">
        <v>2302</v>
      </c>
      <c r="I609" s="10">
        <v>6913</v>
      </c>
      <c r="J609" s="10">
        <v>1489</v>
      </c>
      <c r="K609" s="10">
        <v>49312</v>
      </c>
      <c r="L609" s="11">
        <v>3662</v>
      </c>
      <c r="M609" s="11">
        <v>14902</v>
      </c>
      <c r="N609" s="11">
        <v>3006</v>
      </c>
      <c r="O609" s="12">
        <v>4086</v>
      </c>
      <c r="P609" s="12">
        <v>1730</v>
      </c>
      <c r="Q609" s="11">
        <v>52094</v>
      </c>
      <c r="R609">
        <f t="shared" si="63"/>
        <v>1</v>
      </c>
      <c r="S609">
        <f t="shared" si="64"/>
        <v>1</v>
      </c>
      <c r="T609">
        <f t="shared" si="65"/>
        <v>27386</v>
      </c>
      <c r="U609" s="10">
        <f t="shared" si="66"/>
        <v>34110</v>
      </c>
      <c r="V609">
        <f t="shared" si="67"/>
        <v>0.5441466442707953</v>
      </c>
      <c r="W609" t="str">
        <f t="shared" si="68"/>
        <v>Glasgow Cathcart</v>
      </c>
      <c r="X609">
        <f t="shared" si="69"/>
        <v>12484</v>
      </c>
      <c r="Z609">
        <v>0</v>
      </c>
      <c r="AA609" s="6">
        <v>607</v>
      </c>
      <c r="AB609" s="7" t="s">
        <v>273</v>
      </c>
      <c r="AC609" s="92">
        <v>49</v>
      </c>
      <c r="AD609" s="92" t="s">
        <v>1965</v>
      </c>
      <c r="AE609" s="93">
        <v>2</v>
      </c>
      <c r="AF609" s="93">
        <v>2</v>
      </c>
      <c r="AG609" s="94" t="s">
        <v>1217</v>
      </c>
      <c r="AH609" s="95"/>
      <c r="AI609" s="95" t="s">
        <v>1218</v>
      </c>
      <c r="AJ609" s="95" t="s">
        <v>346</v>
      </c>
      <c r="AK609" s="95" t="s">
        <v>18</v>
      </c>
      <c r="AL609" s="95"/>
      <c r="AM609" s="95" t="s">
        <v>1219</v>
      </c>
      <c r="AN609" s="95">
        <v>2001</v>
      </c>
    </row>
    <row r="610" spans="1:40" ht="12.75">
      <c r="A610" s="6">
        <v>608</v>
      </c>
      <c r="B610" s="7" t="s">
        <v>274</v>
      </c>
      <c r="C610">
        <v>78</v>
      </c>
      <c r="D610" s="6">
        <v>608</v>
      </c>
      <c r="E610" s="7" t="s">
        <v>274</v>
      </c>
      <c r="F610" s="10">
        <v>2839</v>
      </c>
      <c r="G610" s="10">
        <v>14216</v>
      </c>
      <c r="H610" s="10">
        <v>1915</v>
      </c>
      <c r="I610" s="10">
        <v>11302</v>
      </c>
      <c r="J610" s="10">
        <v>1970</v>
      </c>
      <c r="K610" s="10">
        <v>49836</v>
      </c>
      <c r="L610" s="11">
        <v>2167</v>
      </c>
      <c r="M610" s="11">
        <v>12464</v>
      </c>
      <c r="N610" s="11">
        <v>2815</v>
      </c>
      <c r="O610" s="12">
        <v>6064</v>
      </c>
      <c r="P610" s="12">
        <v>1774</v>
      </c>
      <c r="Q610" s="11">
        <v>54068</v>
      </c>
      <c r="R610">
        <f t="shared" si="63"/>
        <v>1</v>
      </c>
      <c r="S610">
        <f t="shared" si="64"/>
        <v>1</v>
      </c>
      <c r="T610">
        <f t="shared" si="65"/>
        <v>25284</v>
      </c>
      <c r="U610" s="10">
        <f t="shared" si="66"/>
        <v>32242</v>
      </c>
      <c r="V610">
        <f t="shared" si="67"/>
        <v>0.49295997468754943</v>
      </c>
      <c r="W610" t="str">
        <f t="shared" si="68"/>
        <v>Glasgow Govan</v>
      </c>
      <c r="X610">
        <f t="shared" si="69"/>
        <v>12820</v>
      </c>
      <c r="Z610">
        <v>0</v>
      </c>
      <c r="AA610" s="6">
        <v>608</v>
      </c>
      <c r="AB610" s="7" t="s">
        <v>274</v>
      </c>
      <c r="AC610" s="92">
        <v>49</v>
      </c>
      <c r="AD610" s="92" t="s">
        <v>1965</v>
      </c>
      <c r="AE610" s="93">
        <v>2</v>
      </c>
      <c r="AF610" s="93">
        <v>2</v>
      </c>
      <c r="AG610" s="94" t="s">
        <v>1220</v>
      </c>
      <c r="AH610" s="95">
        <v>1952</v>
      </c>
      <c r="AI610" s="95" t="s">
        <v>387</v>
      </c>
      <c r="AJ610" s="95" t="s">
        <v>387</v>
      </c>
      <c r="AK610" s="95" t="s">
        <v>1221</v>
      </c>
      <c r="AL610" s="95" t="s">
        <v>1095</v>
      </c>
      <c r="AM610" s="95" t="s">
        <v>1222</v>
      </c>
      <c r="AN610" s="95">
        <v>1997</v>
      </c>
    </row>
    <row r="611" spans="1:40" ht="12.75">
      <c r="A611" s="6">
        <v>609</v>
      </c>
      <c r="B611" s="7" t="s">
        <v>275</v>
      </c>
      <c r="C611">
        <v>78</v>
      </c>
      <c r="D611" s="6">
        <v>609</v>
      </c>
      <c r="E611" s="7" t="s">
        <v>275</v>
      </c>
      <c r="F611" s="10">
        <v>3539</v>
      </c>
      <c r="G611" s="10">
        <v>16643</v>
      </c>
      <c r="H611" s="10">
        <v>4629</v>
      </c>
      <c r="I611" s="10">
        <v>6978</v>
      </c>
      <c r="J611" s="10">
        <v>865</v>
      </c>
      <c r="K611" s="10">
        <v>57428</v>
      </c>
      <c r="L611" s="11">
        <v>2388</v>
      </c>
      <c r="M611" s="11">
        <v>12014</v>
      </c>
      <c r="N611" s="11">
        <v>4754</v>
      </c>
      <c r="O611" s="12">
        <v>4513</v>
      </c>
      <c r="P611" s="12">
        <v>3133</v>
      </c>
      <c r="Q611" s="11">
        <v>61534</v>
      </c>
      <c r="R611">
        <f t="shared" si="63"/>
        <v>1</v>
      </c>
      <c r="S611">
        <f t="shared" si="64"/>
        <v>1</v>
      </c>
      <c r="T611">
        <f t="shared" si="65"/>
        <v>26802</v>
      </c>
      <c r="U611" s="10">
        <f t="shared" si="66"/>
        <v>32654</v>
      </c>
      <c r="V611">
        <f t="shared" si="67"/>
        <v>0.4482501305872696</v>
      </c>
      <c r="W611" t="str">
        <f t="shared" si="68"/>
        <v>Glasgow Kelvin</v>
      </c>
      <c r="X611">
        <f t="shared" si="69"/>
        <v>14788</v>
      </c>
      <c r="Z611">
        <v>0</v>
      </c>
      <c r="AA611" s="6">
        <v>609</v>
      </c>
      <c r="AB611" s="7" t="s">
        <v>275</v>
      </c>
      <c r="AC611" s="92">
        <v>49</v>
      </c>
      <c r="AD611" s="92" t="s">
        <v>1965</v>
      </c>
      <c r="AE611" s="93">
        <v>2</v>
      </c>
      <c r="AF611" s="93">
        <v>2</v>
      </c>
      <c r="AG611" s="94" t="s">
        <v>1223</v>
      </c>
      <c r="AH611" s="95">
        <v>1954</v>
      </c>
      <c r="AI611" s="95" t="s">
        <v>1224</v>
      </c>
      <c r="AJ611" s="95" t="s">
        <v>346</v>
      </c>
      <c r="AK611" s="95" t="s">
        <v>386</v>
      </c>
      <c r="AL611" s="95"/>
      <c r="AM611" s="95" t="s">
        <v>1225</v>
      </c>
      <c r="AN611" s="95">
        <v>1987</v>
      </c>
    </row>
    <row r="612" spans="1:40" ht="12.75">
      <c r="A612" s="6">
        <v>610</v>
      </c>
      <c r="B612" s="7" t="s">
        <v>276</v>
      </c>
      <c r="C612">
        <v>78</v>
      </c>
      <c r="D612" s="6">
        <v>610</v>
      </c>
      <c r="E612" s="7" t="s">
        <v>276</v>
      </c>
      <c r="F612" s="10">
        <v>1747</v>
      </c>
      <c r="G612" s="10">
        <v>19301</v>
      </c>
      <c r="H612" s="10">
        <v>2119</v>
      </c>
      <c r="I612" s="10">
        <v>5037</v>
      </c>
      <c r="J612" s="10">
        <v>1517</v>
      </c>
      <c r="K612" s="10">
        <v>52523</v>
      </c>
      <c r="L612" s="11">
        <v>1162</v>
      </c>
      <c r="M612" s="11">
        <v>13420</v>
      </c>
      <c r="N612" s="11">
        <v>2372</v>
      </c>
      <c r="O612" s="12">
        <v>3532</v>
      </c>
      <c r="P612" s="12">
        <v>1745</v>
      </c>
      <c r="Q612" s="11">
        <v>55438</v>
      </c>
      <c r="R612">
        <f t="shared" si="63"/>
        <v>1</v>
      </c>
      <c r="S612">
        <f t="shared" si="64"/>
        <v>1</v>
      </c>
      <c r="T612">
        <f t="shared" si="65"/>
        <v>22231</v>
      </c>
      <c r="U612" s="10">
        <f t="shared" si="66"/>
        <v>29721</v>
      </c>
      <c r="V612">
        <f t="shared" si="67"/>
        <v>0.6036615536862939</v>
      </c>
      <c r="W612" t="str">
        <f t="shared" si="68"/>
        <v>Glasgow Maryhill</v>
      </c>
      <c r="X612">
        <f t="shared" si="69"/>
        <v>8811</v>
      </c>
      <c r="Z612">
        <v>0</v>
      </c>
      <c r="AA612" s="6">
        <v>610</v>
      </c>
      <c r="AB612" s="7" t="s">
        <v>276</v>
      </c>
      <c r="AC612" s="92">
        <v>49</v>
      </c>
      <c r="AD612" s="92" t="s">
        <v>1965</v>
      </c>
      <c r="AE612" s="93">
        <v>2</v>
      </c>
      <c r="AF612" s="93">
        <v>2</v>
      </c>
      <c r="AG612" s="94" t="s">
        <v>1226</v>
      </c>
      <c r="AH612" s="95"/>
      <c r="AI612" s="95" t="s">
        <v>356</v>
      </c>
      <c r="AJ612" s="95" t="s">
        <v>346</v>
      </c>
      <c r="AK612" s="95" t="s">
        <v>1227</v>
      </c>
      <c r="AL612" s="95"/>
      <c r="AM612" s="95" t="s">
        <v>396</v>
      </c>
      <c r="AN612" s="95">
        <v>2001</v>
      </c>
    </row>
    <row r="613" spans="1:40" ht="12.75">
      <c r="A613" s="6">
        <v>611</v>
      </c>
      <c r="B613" s="7" t="s">
        <v>277</v>
      </c>
      <c r="C613">
        <v>78</v>
      </c>
      <c r="D613" s="6">
        <v>611</v>
      </c>
      <c r="E613" s="7" t="s">
        <v>277</v>
      </c>
      <c r="F613" s="10">
        <v>1979</v>
      </c>
      <c r="G613" s="10">
        <v>19653</v>
      </c>
      <c r="H613" s="10">
        <v>1137</v>
      </c>
      <c r="I613" s="10">
        <v>5862</v>
      </c>
      <c r="J613" s="10">
        <v>4171</v>
      </c>
      <c r="K613" s="10">
        <v>49284</v>
      </c>
      <c r="L613" s="11">
        <v>1417</v>
      </c>
      <c r="M613" s="11">
        <v>15497</v>
      </c>
      <c r="N613" s="11">
        <v>1612</v>
      </c>
      <c r="O613" s="12">
        <v>4229</v>
      </c>
      <c r="P613" s="12">
        <v>2522</v>
      </c>
      <c r="Q613" s="11">
        <v>49201</v>
      </c>
      <c r="R613">
        <f t="shared" si="63"/>
        <v>1</v>
      </c>
      <c r="S613">
        <f t="shared" si="64"/>
        <v>1</v>
      </c>
      <c r="T613">
        <f t="shared" si="65"/>
        <v>25277</v>
      </c>
      <c r="U613" s="10">
        <f t="shared" si="66"/>
        <v>32802</v>
      </c>
      <c r="V613">
        <f t="shared" si="67"/>
        <v>0.613086996083396</v>
      </c>
      <c r="W613" t="str">
        <f t="shared" si="68"/>
        <v>Glasgow Pollok</v>
      </c>
      <c r="X613">
        <f t="shared" si="69"/>
        <v>9780</v>
      </c>
      <c r="Z613">
        <v>0</v>
      </c>
      <c r="AA613" s="6">
        <v>611</v>
      </c>
      <c r="AB613" s="7" t="s">
        <v>277</v>
      </c>
      <c r="AC613" s="92">
        <v>49</v>
      </c>
      <c r="AD613" s="92" t="s">
        <v>1965</v>
      </c>
      <c r="AE613" s="93">
        <v>2</v>
      </c>
      <c r="AF613" s="93">
        <v>2</v>
      </c>
      <c r="AG613" s="94" t="s">
        <v>1228</v>
      </c>
      <c r="AH613" s="95">
        <v>1950</v>
      </c>
      <c r="AI613" s="95" t="s">
        <v>1229</v>
      </c>
      <c r="AJ613" s="95" t="s">
        <v>346</v>
      </c>
      <c r="AK613" s="95" t="s">
        <v>1230</v>
      </c>
      <c r="AL613" s="95"/>
      <c r="AM613" s="95" t="s">
        <v>2077</v>
      </c>
      <c r="AN613" s="95">
        <v>1992</v>
      </c>
    </row>
    <row r="614" spans="1:40" ht="12.75">
      <c r="A614" s="6">
        <v>612</v>
      </c>
      <c r="B614" s="7" t="s">
        <v>278</v>
      </c>
      <c r="C614">
        <v>78</v>
      </c>
      <c r="D614" s="6">
        <v>612</v>
      </c>
      <c r="E614" s="7" t="s">
        <v>278</v>
      </c>
      <c r="F614" s="10">
        <v>3288</v>
      </c>
      <c r="G614" s="10">
        <v>20430</v>
      </c>
      <c r="H614" s="10">
        <v>5167</v>
      </c>
      <c r="I614" s="10">
        <v>5423</v>
      </c>
      <c r="J614" s="10">
        <v>1213</v>
      </c>
      <c r="K614" s="10">
        <v>50646</v>
      </c>
      <c r="L614" s="11">
        <v>3301</v>
      </c>
      <c r="M614" s="11">
        <v>16760</v>
      </c>
      <c r="N614" s="11">
        <v>3689</v>
      </c>
      <c r="O614" s="12">
        <v>4135</v>
      </c>
      <c r="P614" s="12">
        <v>1328</v>
      </c>
      <c r="Q614" s="11">
        <v>51855</v>
      </c>
      <c r="R614">
        <f t="shared" si="63"/>
        <v>1</v>
      </c>
      <c r="S614">
        <f t="shared" si="64"/>
        <v>1</v>
      </c>
      <c r="T614">
        <f t="shared" si="65"/>
        <v>29213</v>
      </c>
      <c r="U614" s="10">
        <f t="shared" si="66"/>
        <v>35521</v>
      </c>
      <c r="V614">
        <f t="shared" si="67"/>
        <v>0.5737171807072194</v>
      </c>
      <c r="W614" t="str">
        <f t="shared" si="68"/>
        <v>Glasgow Rutherglen</v>
      </c>
      <c r="X614">
        <f t="shared" si="69"/>
        <v>12453</v>
      </c>
      <c r="Z614">
        <v>0</v>
      </c>
      <c r="AA614" s="6">
        <v>612</v>
      </c>
      <c r="AB614" s="7" t="s">
        <v>278</v>
      </c>
      <c r="AC614" s="92">
        <v>49</v>
      </c>
      <c r="AD614" s="92" t="s">
        <v>1965</v>
      </c>
      <c r="AE614" s="93">
        <v>2</v>
      </c>
      <c r="AF614" s="93">
        <v>2</v>
      </c>
      <c r="AG614" s="94" t="s">
        <v>1231</v>
      </c>
      <c r="AH614" s="95">
        <v>1946</v>
      </c>
      <c r="AI614" s="95" t="s">
        <v>1232</v>
      </c>
      <c r="AJ614" s="95" t="s">
        <v>346</v>
      </c>
      <c r="AK614" s="95" t="s">
        <v>386</v>
      </c>
      <c r="AL614" s="95"/>
      <c r="AM614" s="95" t="s">
        <v>1233</v>
      </c>
      <c r="AN614" s="95">
        <v>1987</v>
      </c>
    </row>
    <row r="615" spans="1:40" ht="12.75">
      <c r="A615" s="6">
        <v>613</v>
      </c>
      <c r="B615" s="7" t="s">
        <v>279</v>
      </c>
      <c r="C615">
        <v>78</v>
      </c>
      <c r="D615" s="6">
        <v>613</v>
      </c>
      <c r="E615" s="7" t="s">
        <v>279</v>
      </c>
      <c r="F615" s="10">
        <v>1484</v>
      </c>
      <c r="G615" s="10">
        <v>19616</v>
      </c>
      <c r="H615" s="10">
        <v>1061</v>
      </c>
      <c r="I615" s="10">
        <v>3748</v>
      </c>
      <c r="J615" s="10">
        <v>904</v>
      </c>
      <c r="K615" s="10">
        <v>47990</v>
      </c>
      <c r="L615" s="11">
        <v>1082</v>
      </c>
      <c r="M615" s="11">
        <v>13235</v>
      </c>
      <c r="N615" s="11">
        <v>1105</v>
      </c>
      <c r="O615" s="12">
        <v>3417</v>
      </c>
      <c r="P615" s="12">
        <v>1626</v>
      </c>
      <c r="Q615" s="11">
        <v>51557</v>
      </c>
      <c r="R615">
        <f t="shared" si="63"/>
        <v>1</v>
      </c>
      <c r="S615">
        <f t="shared" si="64"/>
        <v>1</v>
      </c>
      <c r="T615">
        <f t="shared" si="65"/>
        <v>20465</v>
      </c>
      <c r="U615" s="10">
        <f t="shared" si="66"/>
        <v>26813</v>
      </c>
      <c r="V615">
        <f t="shared" si="67"/>
        <v>0.6467139017835328</v>
      </c>
      <c r="W615" t="str">
        <f t="shared" si="68"/>
        <v>Glasgow Shettleston</v>
      </c>
      <c r="X615">
        <f t="shared" si="69"/>
        <v>7230</v>
      </c>
      <c r="Z615">
        <v>1</v>
      </c>
      <c r="AA615" s="6">
        <v>613</v>
      </c>
      <c r="AB615" s="7" t="s">
        <v>279</v>
      </c>
      <c r="AC615" s="92">
        <v>49</v>
      </c>
      <c r="AD615" s="92" t="s">
        <v>1965</v>
      </c>
      <c r="AE615" s="93">
        <v>2</v>
      </c>
      <c r="AF615" s="93">
        <v>2</v>
      </c>
      <c r="AG615" s="94" t="s">
        <v>1234</v>
      </c>
      <c r="AH615" s="95">
        <v>1941</v>
      </c>
      <c r="AI615" s="95" t="s">
        <v>1235</v>
      </c>
      <c r="AJ615" s="95" t="s">
        <v>362</v>
      </c>
      <c r="AK615" s="95" t="s">
        <v>386</v>
      </c>
      <c r="AL615" s="95"/>
      <c r="AM615" s="95" t="s">
        <v>1236</v>
      </c>
      <c r="AN615" s="95">
        <v>1979</v>
      </c>
    </row>
    <row r="616" spans="1:40" ht="12.75">
      <c r="A616" s="6">
        <v>614</v>
      </c>
      <c r="B616" s="7" t="s">
        <v>280</v>
      </c>
      <c r="C616">
        <v>78</v>
      </c>
      <c r="D616" s="6">
        <v>614</v>
      </c>
      <c r="E616" s="7" t="s">
        <v>280</v>
      </c>
      <c r="F616" s="10">
        <v>1893</v>
      </c>
      <c r="G616" s="10">
        <v>22534</v>
      </c>
      <c r="H616" s="10">
        <v>1349</v>
      </c>
      <c r="I616" s="10">
        <v>5208</v>
      </c>
      <c r="J616" s="10">
        <v>593</v>
      </c>
      <c r="K616" s="10">
        <v>53473</v>
      </c>
      <c r="L616" s="11">
        <v>0</v>
      </c>
      <c r="M616" s="11">
        <v>16053</v>
      </c>
      <c r="N616" s="11">
        <v>0</v>
      </c>
      <c r="O616" s="12">
        <v>4675</v>
      </c>
      <c r="P616" s="12">
        <v>3376</v>
      </c>
      <c r="Q616" s="11">
        <v>55192</v>
      </c>
      <c r="R616">
        <f t="shared" si="63"/>
        <v>1</v>
      </c>
      <c r="S616">
        <f t="shared" si="64"/>
        <v>1</v>
      </c>
      <c r="T616">
        <f t="shared" si="65"/>
        <v>24104</v>
      </c>
      <c r="U616" s="10">
        <f t="shared" si="66"/>
        <v>31577</v>
      </c>
      <c r="V616">
        <f t="shared" si="67"/>
        <v>0.6659890474610023</v>
      </c>
      <c r="W616" t="str">
        <f t="shared" si="68"/>
        <v>Glasgow Springburn</v>
      </c>
      <c r="X616">
        <f t="shared" si="69"/>
        <v>8051</v>
      </c>
      <c r="Z616">
        <v>0</v>
      </c>
      <c r="AA616" s="6">
        <v>614</v>
      </c>
      <c r="AB616" s="7" t="s">
        <v>280</v>
      </c>
      <c r="AC616" s="92">
        <v>49</v>
      </c>
      <c r="AD616" s="92" t="s">
        <v>1965</v>
      </c>
      <c r="AE616" s="93">
        <v>2</v>
      </c>
      <c r="AF616" s="93">
        <v>2</v>
      </c>
      <c r="AG616" s="94" t="s">
        <v>1237</v>
      </c>
      <c r="AH616" s="95">
        <v>1945</v>
      </c>
      <c r="AI616" s="95" t="s">
        <v>2016</v>
      </c>
      <c r="AJ616" s="95" t="s">
        <v>346</v>
      </c>
      <c r="AK616" s="95" t="s">
        <v>386</v>
      </c>
      <c r="AL616" s="95"/>
      <c r="AM616" s="95" t="s">
        <v>1238</v>
      </c>
      <c r="AN616" s="95">
        <v>1979</v>
      </c>
    </row>
    <row r="617" spans="1:40" ht="12.75">
      <c r="A617" s="6">
        <v>615</v>
      </c>
      <c r="B617" s="7" t="s">
        <v>281</v>
      </c>
      <c r="C617">
        <v>82</v>
      </c>
      <c r="D617" s="6">
        <v>615</v>
      </c>
      <c r="E617" s="7" t="s">
        <v>281</v>
      </c>
      <c r="F617" s="10">
        <v>11002</v>
      </c>
      <c r="G617" s="10">
        <v>4350</v>
      </c>
      <c r="H617" s="10">
        <v>17999</v>
      </c>
      <c r="I617" s="10">
        <v>8435</v>
      </c>
      <c r="J617" s="10">
        <v>459</v>
      </c>
      <c r="K617" s="10">
        <v>58767</v>
      </c>
      <c r="L617" s="11">
        <v>8049</v>
      </c>
      <c r="M617" s="11">
        <v>4730</v>
      </c>
      <c r="N617" s="11">
        <v>15928</v>
      </c>
      <c r="O617" s="12">
        <v>5760</v>
      </c>
      <c r="P617" s="12">
        <v>534</v>
      </c>
      <c r="Q617" s="11">
        <v>59996</v>
      </c>
      <c r="R617">
        <f t="shared" si="63"/>
        <v>0</v>
      </c>
      <c r="S617">
        <f t="shared" si="64"/>
        <v>0</v>
      </c>
      <c r="T617">
        <f t="shared" si="65"/>
        <v>35001</v>
      </c>
      <c r="U617" s="10">
        <f t="shared" si="66"/>
        <v>42245</v>
      </c>
      <c r="V617">
        <f t="shared" si="67"/>
        <v>0.1351389960286849</v>
      </c>
      <c r="W617" t="str">
        <f t="shared" si="68"/>
        <v>Gordon</v>
      </c>
      <c r="X617">
        <f t="shared" si="69"/>
        <v>19073</v>
      </c>
      <c r="Z617">
        <v>0</v>
      </c>
      <c r="AA617" s="6">
        <v>615</v>
      </c>
      <c r="AB617" s="7" t="s">
        <v>281</v>
      </c>
      <c r="AC617" s="92">
        <v>49</v>
      </c>
      <c r="AD617" s="92" t="s">
        <v>1965</v>
      </c>
      <c r="AE617" s="93">
        <v>3</v>
      </c>
      <c r="AF617" s="93">
        <v>3</v>
      </c>
      <c r="AG617" s="94" t="s">
        <v>1239</v>
      </c>
      <c r="AH617" s="95">
        <v>1944</v>
      </c>
      <c r="AI617" s="95" t="s">
        <v>1240</v>
      </c>
      <c r="AJ617" s="95" t="s">
        <v>346</v>
      </c>
      <c r="AK617" s="95" t="s">
        <v>1241</v>
      </c>
      <c r="AL617" s="95"/>
      <c r="AM617" s="95" t="s">
        <v>2097</v>
      </c>
      <c r="AN617" s="95">
        <v>1982</v>
      </c>
    </row>
    <row r="618" spans="1:40" ht="12.75">
      <c r="A618" s="6">
        <v>616</v>
      </c>
      <c r="B618" s="7" t="s">
        <v>282</v>
      </c>
      <c r="C618">
        <v>84</v>
      </c>
      <c r="D618" s="6">
        <v>616</v>
      </c>
      <c r="E618" s="7" t="s">
        <v>282</v>
      </c>
      <c r="F618" s="10">
        <v>3976</v>
      </c>
      <c r="G618" s="10">
        <v>19480</v>
      </c>
      <c r="H618" s="10">
        <v>4791</v>
      </c>
      <c r="I618" s="10">
        <v>6440</v>
      </c>
      <c r="J618" s="10">
        <v>0</v>
      </c>
      <c r="K618" s="10">
        <v>48818</v>
      </c>
      <c r="L618" s="11">
        <v>3000</v>
      </c>
      <c r="M618" s="11">
        <v>14929</v>
      </c>
      <c r="N618" s="11">
        <v>5039</v>
      </c>
      <c r="O618" s="12">
        <v>4248</v>
      </c>
      <c r="P618" s="12">
        <v>1203</v>
      </c>
      <c r="Q618" s="11">
        <v>47884</v>
      </c>
      <c r="R618">
        <f t="shared" si="63"/>
        <v>1</v>
      </c>
      <c r="S618">
        <f t="shared" si="64"/>
        <v>1</v>
      </c>
      <c r="T618">
        <f t="shared" si="65"/>
        <v>28419</v>
      </c>
      <c r="U618" s="10">
        <f t="shared" si="66"/>
        <v>34687</v>
      </c>
      <c r="V618">
        <f t="shared" si="67"/>
        <v>0.5253175692318519</v>
      </c>
      <c r="W618" t="str">
        <f t="shared" si="68"/>
        <v>Greenock and Inverclyde</v>
      </c>
      <c r="X618">
        <f t="shared" si="69"/>
        <v>13490</v>
      </c>
      <c r="Z618">
        <v>1</v>
      </c>
      <c r="AA618" s="6">
        <v>616</v>
      </c>
      <c r="AB618" s="7" t="s">
        <v>282</v>
      </c>
      <c r="AC618" s="92">
        <v>49</v>
      </c>
      <c r="AD618" s="92" t="s">
        <v>1965</v>
      </c>
      <c r="AE618" s="93">
        <v>2</v>
      </c>
      <c r="AF618" s="93">
        <v>2</v>
      </c>
      <c r="AG618" s="94" t="s">
        <v>1242</v>
      </c>
      <c r="AH618" s="95"/>
      <c r="AI618" s="95" t="s">
        <v>1243</v>
      </c>
      <c r="AJ618" s="95" t="s">
        <v>362</v>
      </c>
      <c r="AK618" s="95" t="s">
        <v>1244</v>
      </c>
      <c r="AL618" s="95"/>
      <c r="AM618" s="95" t="s">
        <v>1245</v>
      </c>
      <c r="AN618" s="95">
        <v>2001</v>
      </c>
    </row>
    <row r="619" spans="1:40" ht="12.75">
      <c r="A619" s="6">
        <v>617</v>
      </c>
      <c r="B619" s="7" t="s">
        <v>283</v>
      </c>
      <c r="C619">
        <v>77</v>
      </c>
      <c r="D619" s="6">
        <v>617</v>
      </c>
      <c r="E619" s="7" t="s">
        <v>283</v>
      </c>
      <c r="F619" s="10">
        <v>3944</v>
      </c>
      <c r="G619" s="10">
        <v>24322</v>
      </c>
      <c r="H619" s="10">
        <v>1924</v>
      </c>
      <c r="I619" s="10">
        <v>7255</v>
      </c>
      <c r="J619" s="10">
        <v>554</v>
      </c>
      <c r="K619" s="10">
        <v>53607</v>
      </c>
      <c r="L619" s="11">
        <v>2649</v>
      </c>
      <c r="M619" s="11">
        <v>18786</v>
      </c>
      <c r="N619" s="11">
        <v>2360</v>
      </c>
      <c r="O619" s="12">
        <v>5225</v>
      </c>
      <c r="P619" s="12">
        <v>1384</v>
      </c>
      <c r="Q619" s="11">
        <v>53539</v>
      </c>
      <c r="R619">
        <f t="shared" si="63"/>
        <v>1</v>
      </c>
      <c r="S619">
        <f t="shared" si="64"/>
        <v>1</v>
      </c>
      <c r="T619">
        <f t="shared" si="65"/>
        <v>30404</v>
      </c>
      <c r="U619" s="10">
        <f t="shared" si="66"/>
        <v>37999</v>
      </c>
      <c r="V619">
        <f t="shared" si="67"/>
        <v>0.6178792264175766</v>
      </c>
      <c r="W619" t="str">
        <f t="shared" si="68"/>
        <v>Hamilton North and Bellshill</v>
      </c>
      <c r="X619">
        <f t="shared" si="69"/>
        <v>11618</v>
      </c>
      <c r="Z619">
        <v>1</v>
      </c>
      <c r="AA619" s="6">
        <v>617</v>
      </c>
      <c r="AB619" s="7" t="s">
        <v>283</v>
      </c>
      <c r="AC619" s="92">
        <v>49</v>
      </c>
      <c r="AD619" s="92" t="s">
        <v>1965</v>
      </c>
      <c r="AE619" s="93">
        <v>2</v>
      </c>
      <c r="AF619" s="93">
        <v>2</v>
      </c>
      <c r="AG619" s="94" t="s">
        <v>1246</v>
      </c>
      <c r="AH619" s="95">
        <v>1947</v>
      </c>
      <c r="AI619" s="95" t="s">
        <v>2016</v>
      </c>
      <c r="AJ619" s="95" t="s">
        <v>362</v>
      </c>
      <c r="AK619" s="95" t="s">
        <v>1247</v>
      </c>
      <c r="AL619" s="95"/>
      <c r="AM619" s="95" t="s">
        <v>1248</v>
      </c>
      <c r="AN619" s="95">
        <v>1997</v>
      </c>
    </row>
    <row r="620" spans="1:40" ht="12.75">
      <c r="A620" s="6">
        <v>618</v>
      </c>
      <c r="B620" s="7" t="s">
        <v>284</v>
      </c>
      <c r="C620">
        <v>77</v>
      </c>
      <c r="D620" s="6">
        <v>618</v>
      </c>
      <c r="E620" s="7" t="s">
        <v>284</v>
      </c>
      <c r="F620" s="10">
        <v>2858</v>
      </c>
      <c r="G620" s="10">
        <v>21709</v>
      </c>
      <c r="H620" s="10">
        <v>1693</v>
      </c>
      <c r="I620" s="10">
        <v>5831</v>
      </c>
      <c r="J620" s="10">
        <v>1000</v>
      </c>
      <c r="K620" s="10">
        <v>46562</v>
      </c>
      <c r="L620" s="11">
        <v>1876</v>
      </c>
      <c r="M620" s="11">
        <v>15965</v>
      </c>
      <c r="N620" s="11">
        <v>2381</v>
      </c>
      <c r="O620" s="12">
        <v>5190</v>
      </c>
      <c r="P620" s="12">
        <v>1338</v>
      </c>
      <c r="Q620" s="11">
        <v>46665</v>
      </c>
      <c r="R620">
        <f t="shared" si="63"/>
        <v>1</v>
      </c>
      <c r="S620">
        <f t="shared" si="64"/>
        <v>1</v>
      </c>
      <c r="T620">
        <f t="shared" si="65"/>
        <v>26750</v>
      </c>
      <c r="U620" s="10">
        <f t="shared" si="66"/>
        <v>33091</v>
      </c>
      <c r="V620">
        <f t="shared" si="67"/>
        <v>0.5968224299065421</v>
      </c>
      <c r="W620" t="str">
        <f t="shared" si="68"/>
        <v>Hamilton South</v>
      </c>
      <c r="X620">
        <f t="shared" si="69"/>
        <v>10785</v>
      </c>
      <c r="Z620">
        <v>0</v>
      </c>
      <c r="AA620" s="6">
        <v>618</v>
      </c>
      <c r="AB620" s="7" t="s">
        <v>284</v>
      </c>
      <c r="AC620" s="92">
        <v>49</v>
      </c>
      <c r="AD620" s="92" t="s">
        <v>1965</v>
      </c>
      <c r="AE620" s="93">
        <v>2</v>
      </c>
      <c r="AF620" s="93">
        <v>2</v>
      </c>
      <c r="AG620" s="94" t="s">
        <v>1249</v>
      </c>
      <c r="AH620" s="95">
        <v>1940</v>
      </c>
      <c r="AI620" s="95" t="s">
        <v>1250</v>
      </c>
      <c r="AJ620" s="95" t="s">
        <v>346</v>
      </c>
      <c r="AK620" s="95" t="s">
        <v>1251</v>
      </c>
      <c r="AL620" s="95" t="s">
        <v>1252</v>
      </c>
      <c r="AM620" s="95" t="s">
        <v>1253</v>
      </c>
      <c r="AN620" s="95">
        <v>1999</v>
      </c>
    </row>
    <row r="621" spans="1:40" ht="12.75">
      <c r="A621" s="6">
        <v>619</v>
      </c>
      <c r="B621" s="7" t="s">
        <v>285</v>
      </c>
      <c r="C621">
        <v>79</v>
      </c>
      <c r="D621" s="6">
        <v>619</v>
      </c>
      <c r="E621" s="7" t="s">
        <v>285</v>
      </c>
      <c r="F621" s="10">
        <v>8355</v>
      </c>
      <c r="G621" s="10">
        <v>16187</v>
      </c>
      <c r="H621" s="10">
        <v>8364</v>
      </c>
      <c r="I621" s="10">
        <v>13848</v>
      </c>
      <c r="J621" s="10">
        <v>1014</v>
      </c>
      <c r="K621" s="10">
        <v>65701</v>
      </c>
      <c r="L621" s="11">
        <v>5653</v>
      </c>
      <c r="M621" s="11">
        <v>15605</v>
      </c>
      <c r="N621" s="11">
        <v>9420</v>
      </c>
      <c r="O621" s="12">
        <v>10889</v>
      </c>
      <c r="P621" s="12">
        <v>894</v>
      </c>
      <c r="Q621" s="11">
        <v>67139</v>
      </c>
      <c r="R621">
        <f t="shared" si="63"/>
        <v>1</v>
      </c>
      <c r="S621">
        <f t="shared" si="64"/>
        <v>1</v>
      </c>
      <c r="T621">
        <f t="shared" si="65"/>
        <v>42461</v>
      </c>
      <c r="U621" s="10">
        <f t="shared" si="66"/>
        <v>47768</v>
      </c>
      <c r="V621">
        <f t="shared" si="67"/>
        <v>0.36751371847106756</v>
      </c>
      <c r="W621" t="str">
        <f t="shared" si="68"/>
        <v>Inverness East, Nairn and Lochaber</v>
      </c>
      <c r="X621">
        <f t="shared" si="69"/>
        <v>26856</v>
      </c>
      <c r="Z621">
        <v>0</v>
      </c>
      <c r="AA621" s="6">
        <v>619</v>
      </c>
      <c r="AB621" s="7" t="s">
        <v>285</v>
      </c>
      <c r="AC621" s="92">
        <v>49</v>
      </c>
      <c r="AD621" s="92" t="s">
        <v>1965</v>
      </c>
      <c r="AE621" s="93">
        <v>2</v>
      </c>
      <c r="AF621" s="93">
        <v>2</v>
      </c>
      <c r="AG621" s="94" t="s">
        <v>1254</v>
      </c>
      <c r="AH621" s="95">
        <v>1956</v>
      </c>
      <c r="AI621" s="95" t="s">
        <v>1255</v>
      </c>
      <c r="AJ621" s="95" t="s">
        <v>346</v>
      </c>
      <c r="AK621" s="95" t="s">
        <v>302</v>
      </c>
      <c r="AL621" s="95"/>
      <c r="AM621" s="95" t="s">
        <v>57</v>
      </c>
      <c r="AN621" s="95">
        <v>1997</v>
      </c>
    </row>
    <row r="622" spans="1:40" ht="12.75">
      <c r="A622" s="6">
        <v>620</v>
      </c>
      <c r="B622" s="7" t="s">
        <v>286</v>
      </c>
      <c r="C622">
        <v>77</v>
      </c>
      <c r="D622" s="6">
        <v>620</v>
      </c>
      <c r="E622" s="7" t="s">
        <v>286</v>
      </c>
      <c r="F622" s="10">
        <v>5125</v>
      </c>
      <c r="G622" s="10">
        <v>23621</v>
      </c>
      <c r="H622" s="10">
        <v>1891</v>
      </c>
      <c r="I622" s="10">
        <v>16365</v>
      </c>
      <c r="J622" s="10">
        <v>407</v>
      </c>
      <c r="K622" s="10">
        <v>61376</v>
      </c>
      <c r="L622" s="11">
        <v>3943</v>
      </c>
      <c r="M622" s="11">
        <v>19926</v>
      </c>
      <c r="N622" s="11">
        <v>3177</v>
      </c>
      <c r="O622" s="12">
        <v>9592</v>
      </c>
      <c r="P622" s="12">
        <v>1027</v>
      </c>
      <c r="Q622" s="11">
        <v>61049</v>
      </c>
      <c r="R622">
        <f t="shared" si="63"/>
        <v>1</v>
      </c>
      <c r="S622">
        <f t="shared" si="64"/>
        <v>1</v>
      </c>
      <c r="T622">
        <f t="shared" si="65"/>
        <v>37665</v>
      </c>
      <c r="U622" s="10">
        <f t="shared" si="66"/>
        <v>47409</v>
      </c>
      <c r="V622">
        <f t="shared" si="67"/>
        <v>0.5290322580645161</v>
      </c>
      <c r="W622" t="str">
        <f t="shared" si="68"/>
        <v>Kilmarnock and Loudoun</v>
      </c>
      <c r="X622">
        <f t="shared" si="69"/>
        <v>17739</v>
      </c>
      <c r="Z622">
        <v>0</v>
      </c>
      <c r="AA622" s="6">
        <v>620</v>
      </c>
      <c r="AB622" s="7" t="s">
        <v>286</v>
      </c>
      <c r="AC622" s="92">
        <v>49</v>
      </c>
      <c r="AD622" s="92" t="s">
        <v>1965</v>
      </c>
      <c r="AE622" s="93">
        <v>2</v>
      </c>
      <c r="AF622" s="93">
        <v>2</v>
      </c>
      <c r="AG622" s="94" t="s">
        <v>1256</v>
      </c>
      <c r="AH622" s="95">
        <v>1952</v>
      </c>
      <c r="AI622" s="95" t="s">
        <v>1257</v>
      </c>
      <c r="AJ622" s="95" t="s">
        <v>346</v>
      </c>
      <c r="AK622" s="95" t="s">
        <v>1770</v>
      </c>
      <c r="AL622" s="95"/>
      <c r="AM622" s="95" t="s">
        <v>396</v>
      </c>
      <c r="AN622" s="95">
        <v>1997</v>
      </c>
    </row>
    <row r="623" spans="1:40" ht="12.75">
      <c r="A623" s="6">
        <v>621</v>
      </c>
      <c r="B623" s="7" t="s">
        <v>287</v>
      </c>
      <c r="C623">
        <v>81</v>
      </c>
      <c r="D623" s="6">
        <v>621</v>
      </c>
      <c r="E623" s="7" t="s">
        <v>287</v>
      </c>
      <c r="F623" s="10">
        <v>4779</v>
      </c>
      <c r="G623" s="10">
        <v>18730</v>
      </c>
      <c r="H623" s="10">
        <v>3031</v>
      </c>
      <c r="I623" s="10">
        <v>8020</v>
      </c>
      <c r="J623" s="10">
        <v>413</v>
      </c>
      <c r="K623" s="10">
        <v>52186</v>
      </c>
      <c r="L623" s="11">
        <v>3013</v>
      </c>
      <c r="M623" s="11">
        <v>15227</v>
      </c>
      <c r="N623" s="11">
        <v>2849</v>
      </c>
      <c r="O623" s="12">
        <v>6264</v>
      </c>
      <c r="P623" s="12">
        <v>804</v>
      </c>
      <c r="Q623" s="11">
        <v>51559</v>
      </c>
      <c r="R623">
        <f t="shared" si="63"/>
        <v>1</v>
      </c>
      <c r="S623">
        <f t="shared" si="64"/>
        <v>1</v>
      </c>
      <c r="T623">
        <f t="shared" si="65"/>
        <v>28157</v>
      </c>
      <c r="U623" s="10">
        <f t="shared" si="66"/>
        <v>34973</v>
      </c>
      <c r="V623">
        <f t="shared" si="67"/>
        <v>0.5407891465710125</v>
      </c>
      <c r="W623" t="str">
        <f t="shared" si="68"/>
        <v>Kirkaldy</v>
      </c>
      <c r="X623">
        <f t="shared" si="69"/>
        <v>12930</v>
      </c>
      <c r="Z623">
        <v>0</v>
      </c>
      <c r="AA623" s="6">
        <v>621</v>
      </c>
      <c r="AB623" s="7" t="s">
        <v>287</v>
      </c>
      <c r="AC623" s="92">
        <v>49</v>
      </c>
      <c r="AD623" s="92" t="s">
        <v>1965</v>
      </c>
      <c r="AE623" s="93">
        <v>2</v>
      </c>
      <c r="AF623" s="93">
        <v>2</v>
      </c>
      <c r="AG623" s="94" t="s">
        <v>1258</v>
      </c>
      <c r="AH623" s="95">
        <v>1947</v>
      </c>
      <c r="AI623" s="95" t="s">
        <v>1259</v>
      </c>
      <c r="AJ623" s="95" t="s">
        <v>346</v>
      </c>
      <c r="AK623" s="95" t="s">
        <v>1260</v>
      </c>
      <c r="AL623" s="95"/>
      <c r="AM623" s="95" t="s">
        <v>1261</v>
      </c>
      <c r="AN623" s="95">
        <v>1987</v>
      </c>
    </row>
    <row r="624" spans="1:40" ht="12.75">
      <c r="A624" s="6">
        <v>622</v>
      </c>
      <c r="B624" s="7" t="s">
        <v>288</v>
      </c>
      <c r="C624">
        <v>80</v>
      </c>
      <c r="D624" s="6">
        <v>622</v>
      </c>
      <c r="E624" s="7" t="s">
        <v>288</v>
      </c>
      <c r="F624" s="10">
        <v>4964</v>
      </c>
      <c r="G624" s="10">
        <v>21469</v>
      </c>
      <c r="H624" s="10">
        <v>2331</v>
      </c>
      <c r="I624" s="10">
        <v>10631</v>
      </c>
      <c r="J624" s="10">
        <v>259</v>
      </c>
      <c r="K624" s="10">
        <v>53706</v>
      </c>
      <c r="L624" s="11">
        <v>2836</v>
      </c>
      <c r="M624" s="11">
        <v>17207</v>
      </c>
      <c r="N624" s="11">
        <v>2628</v>
      </c>
      <c r="O624" s="12">
        <v>8078</v>
      </c>
      <c r="P624" s="12">
        <v>906</v>
      </c>
      <c r="Q624" s="11">
        <v>54599</v>
      </c>
      <c r="R624">
        <f t="shared" si="63"/>
        <v>1</v>
      </c>
      <c r="S624">
        <f t="shared" si="64"/>
        <v>1</v>
      </c>
      <c r="T624">
        <f t="shared" si="65"/>
        <v>31655</v>
      </c>
      <c r="U624" s="10">
        <f t="shared" si="66"/>
        <v>39654</v>
      </c>
      <c r="V624">
        <f t="shared" si="67"/>
        <v>0.5435792133944085</v>
      </c>
      <c r="W624" t="str">
        <f t="shared" si="68"/>
        <v>Linlithgow</v>
      </c>
      <c r="X624">
        <f t="shared" si="69"/>
        <v>14448</v>
      </c>
      <c r="Z624">
        <v>0</v>
      </c>
      <c r="AA624" s="6">
        <v>622</v>
      </c>
      <c r="AB624" s="7" t="s">
        <v>288</v>
      </c>
      <c r="AC624" s="92">
        <v>49</v>
      </c>
      <c r="AD624" s="92" t="s">
        <v>1965</v>
      </c>
      <c r="AE624" s="93">
        <v>2</v>
      </c>
      <c r="AF624" s="93">
        <v>2</v>
      </c>
      <c r="AG624" s="94" t="s">
        <v>1262</v>
      </c>
      <c r="AH624" s="95">
        <v>1932</v>
      </c>
      <c r="AI624" s="95" t="s">
        <v>1598</v>
      </c>
      <c r="AJ624" s="95" t="s">
        <v>421</v>
      </c>
      <c r="AK624" s="95" t="s">
        <v>1341</v>
      </c>
      <c r="AL624" s="95"/>
      <c r="AM624" s="95" t="s">
        <v>1263</v>
      </c>
      <c r="AN624" s="95">
        <v>1962</v>
      </c>
    </row>
    <row r="625" spans="1:40" ht="12.75">
      <c r="A625" s="6">
        <v>623</v>
      </c>
      <c r="B625" s="7" t="s">
        <v>289</v>
      </c>
      <c r="C625">
        <v>80</v>
      </c>
      <c r="D625" s="6">
        <v>623</v>
      </c>
      <c r="E625" s="7" t="s">
        <v>289</v>
      </c>
      <c r="F625" s="10">
        <v>4028</v>
      </c>
      <c r="G625" s="10">
        <v>23510</v>
      </c>
      <c r="H625" s="10">
        <v>2876</v>
      </c>
      <c r="I625" s="10">
        <v>11763</v>
      </c>
      <c r="J625" s="10">
        <v>657</v>
      </c>
      <c r="K625" s="10">
        <v>60296</v>
      </c>
      <c r="L625" s="11">
        <v>2995</v>
      </c>
      <c r="M625" s="11">
        <v>19108</v>
      </c>
      <c r="N625" s="11">
        <v>3969</v>
      </c>
      <c r="O625" s="12">
        <v>8492</v>
      </c>
      <c r="P625" s="12">
        <v>1469</v>
      </c>
      <c r="Q625" s="11">
        <v>64850</v>
      </c>
      <c r="R625">
        <f t="shared" si="63"/>
        <v>1</v>
      </c>
      <c r="S625">
        <f t="shared" si="64"/>
        <v>1</v>
      </c>
      <c r="T625">
        <f t="shared" si="65"/>
        <v>36033</v>
      </c>
      <c r="U625" s="10">
        <f t="shared" si="66"/>
        <v>42834</v>
      </c>
      <c r="V625">
        <f t="shared" si="67"/>
        <v>0.5302916770737934</v>
      </c>
      <c r="W625" t="str">
        <f t="shared" si="68"/>
        <v>Livingston</v>
      </c>
      <c r="X625">
        <f t="shared" si="69"/>
        <v>16925</v>
      </c>
      <c r="Z625">
        <v>0</v>
      </c>
      <c r="AA625" s="6">
        <v>623</v>
      </c>
      <c r="AB625" s="7" t="s">
        <v>289</v>
      </c>
      <c r="AC625" s="92">
        <v>49</v>
      </c>
      <c r="AD625" s="92" t="s">
        <v>1965</v>
      </c>
      <c r="AE625" s="93">
        <v>2</v>
      </c>
      <c r="AF625" s="93">
        <v>2</v>
      </c>
      <c r="AG625" s="94" t="s">
        <v>1264</v>
      </c>
      <c r="AH625" s="95">
        <v>1946</v>
      </c>
      <c r="AI625" s="95" t="s">
        <v>1265</v>
      </c>
      <c r="AJ625" s="95" t="s">
        <v>346</v>
      </c>
      <c r="AK625" s="95" t="s">
        <v>754</v>
      </c>
      <c r="AL625" s="95"/>
      <c r="AM625" s="95" t="s">
        <v>2060</v>
      </c>
      <c r="AN625" s="95">
        <v>1983</v>
      </c>
    </row>
    <row r="626" spans="1:40" ht="12.75">
      <c r="A626" s="6">
        <v>624</v>
      </c>
      <c r="B626" s="7" t="s">
        <v>290</v>
      </c>
      <c r="C626">
        <v>80</v>
      </c>
      <c r="D626" s="6">
        <v>624</v>
      </c>
      <c r="E626" s="7" t="s">
        <v>290</v>
      </c>
      <c r="F626" s="10">
        <v>3842</v>
      </c>
      <c r="G626" s="10">
        <v>18861</v>
      </c>
      <c r="H626" s="10">
        <v>3235</v>
      </c>
      <c r="I626" s="10">
        <v>8991</v>
      </c>
      <c r="J626" s="10">
        <v>320</v>
      </c>
      <c r="K626" s="10">
        <v>47552</v>
      </c>
      <c r="L626" s="11">
        <v>2748</v>
      </c>
      <c r="M626" s="11">
        <v>15145</v>
      </c>
      <c r="N626" s="11">
        <v>3686</v>
      </c>
      <c r="O626" s="12">
        <v>6131</v>
      </c>
      <c r="P626" s="12">
        <v>1014</v>
      </c>
      <c r="Q626" s="11">
        <v>48625</v>
      </c>
      <c r="R626">
        <f t="shared" si="63"/>
        <v>1</v>
      </c>
      <c r="S626">
        <f t="shared" si="64"/>
        <v>1</v>
      </c>
      <c r="T626">
        <f t="shared" si="65"/>
        <v>28724</v>
      </c>
      <c r="U626" s="10">
        <f t="shared" si="66"/>
        <v>35249</v>
      </c>
      <c r="V626">
        <f t="shared" si="67"/>
        <v>0.5272594346191338</v>
      </c>
      <c r="W626" t="str">
        <f t="shared" si="68"/>
        <v>Midlothian</v>
      </c>
      <c r="X626">
        <f t="shared" si="69"/>
        <v>13579</v>
      </c>
      <c r="Z626">
        <v>1</v>
      </c>
      <c r="AA626" s="6">
        <v>624</v>
      </c>
      <c r="AB626" s="7" t="s">
        <v>290</v>
      </c>
      <c r="AC626" s="92">
        <v>49</v>
      </c>
      <c r="AD626" s="92" t="s">
        <v>1965</v>
      </c>
      <c r="AE626" s="93">
        <v>2</v>
      </c>
      <c r="AF626" s="93">
        <v>2</v>
      </c>
      <c r="AG626" s="94" t="s">
        <v>1266</v>
      </c>
      <c r="AH626" s="95"/>
      <c r="AI626" s="95" t="s">
        <v>1267</v>
      </c>
      <c r="AJ626" s="95" t="s">
        <v>362</v>
      </c>
      <c r="AK626" s="95" t="s">
        <v>386</v>
      </c>
      <c r="AL626" s="95"/>
      <c r="AM626" s="95" t="s">
        <v>2629</v>
      </c>
      <c r="AN626" s="95">
        <v>2001</v>
      </c>
    </row>
    <row r="627" spans="1:40" ht="12.75">
      <c r="A627" s="6">
        <v>625</v>
      </c>
      <c r="B627" s="7" t="s">
        <v>291</v>
      </c>
      <c r="C627">
        <v>79</v>
      </c>
      <c r="D627" s="6">
        <v>625</v>
      </c>
      <c r="E627" s="7" t="s">
        <v>291</v>
      </c>
      <c r="F627" s="10">
        <v>10963</v>
      </c>
      <c r="G627" s="10">
        <v>7886</v>
      </c>
      <c r="H627" s="10">
        <v>3548</v>
      </c>
      <c r="I627" s="10">
        <v>16529</v>
      </c>
      <c r="J627" s="10">
        <v>840</v>
      </c>
      <c r="K627" s="10">
        <v>58302</v>
      </c>
      <c r="L627" s="11">
        <v>7677</v>
      </c>
      <c r="M627" s="11">
        <v>8332</v>
      </c>
      <c r="N627" s="11">
        <v>5224</v>
      </c>
      <c r="O627" s="12">
        <v>10076</v>
      </c>
      <c r="P627" s="12">
        <v>1914</v>
      </c>
      <c r="Q627" s="11">
        <v>58008</v>
      </c>
      <c r="R627">
        <f t="shared" si="63"/>
        <v>0</v>
      </c>
      <c r="S627">
        <f t="shared" si="64"/>
        <v>0</v>
      </c>
      <c r="T627">
        <f t="shared" si="65"/>
        <v>33223</v>
      </c>
      <c r="U627" s="10">
        <f t="shared" si="66"/>
        <v>39766</v>
      </c>
      <c r="V627">
        <f t="shared" si="67"/>
        <v>0.250790115281582</v>
      </c>
      <c r="W627" t="str">
        <f t="shared" si="68"/>
        <v>Moray</v>
      </c>
      <c r="X627">
        <f t="shared" si="69"/>
        <v>23147</v>
      </c>
      <c r="Z627">
        <v>1</v>
      </c>
      <c r="AA627" s="6">
        <v>625</v>
      </c>
      <c r="AB627" s="7" t="s">
        <v>291</v>
      </c>
      <c r="AC627" s="92">
        <v>49</v>
      </c>
      <c r="AD627" s="92" t="s">
        <v>1965</v>
      </c>
      <c r="AE627" s="93">
        <v>5</v>
      </c>
      <c r="AF627" s="93">
        <v>5</v>
      </c>
      <c r="AG627" s="94" t="s">
        <v>1268</v>
      </c>
      <c r="AH627" s="95"/>
      <c r="AI627" s="95" t="s">
        <v>1269</v>
      </c>
      <c r="AJ627" s="95" t="s">
        <v>362</v>
      </c>
      <c r="AK627" s="95" t="s">
        <v>557</v>
      </c>
      <c r="AL627" s="95" t="s">
        <v>1270</v>
      </c>
      <c r="AM627" s="95" t="s">
        <v>2097</v>
      </c>
      <c r="AN627" s="95">
        <v>2001</v>
      </c>
    </row>
    <row r="628" spans="1:40" ht="12.75">
      <c r="A628" s="6">
        <v>626</v>
      </c>
      <c r="B628" s="7" t="s">
        <v>292</v>
      </c>
      <c r="C628">
        <v>77</v>
      </c>
      <c r="D628" s="6">
        <v>626</v>
      </c>
      <c r="E628" s="7" t="s">
        <v>292</v>
      </c>
      <c r="F628" s="10">
        <v>4024</v>
      </c>
      <c r="G628" s="10">
        <v>21020</v>
      </c>
      <c r="H628" s="10">
        <v>2331</v>
      </c>
      <c r="I628" s="10">
        <v>8229</v>
      </c>
      <c r="J628" s="10">
        <v>1015</v>
      </c>
      <c r="K628" s="10">
        <v>52252</v>
      </c>
      <c r="L628" s="11">
        <v>3155</v>
      </c>
      <c r="M628" s="11">
        <v>16681</v>
      </c>
      <c r="N628" s="11">
        <v>2791</v>
      </c>
      <c r="O628" s="12">
        <v>5725</v>
      </c>
      <c r="P628" s="12">
        <v>1321</v>
      </c>
      <c r="Q628" s="11">
        <v>52418</v>
      </c>
      <c r="R628">
        <f t="shared" si="63"/>
        <v>1</v>
      </c>
      <c r="S628">
        <f t="shared" si="64"/>
        <v>1</v>
      </c>
      <c r="T628">
        <f t="shared" si="65"/>
        <v>29673</v>
      </c>
      <c r="U628" s="10">
        <f t="shared" si="66"/>
        <v>36619</v>
      </c>
      <c r="V628">
        <f t="shared" si="67"/>
        <v>0.5621608870016513</v>
      </c>
      <c r="W628" t="str">
        <f t="shared" si="68"/>
        <v>Motherwell and Wishaw</v>
      </c>
      <c r="X628">
        <f t="shared" si="69"/>
        <v>12992</v>
      </c>
      <c r="Z628">
        <v>0</v>
      </c>
      <c r="AA628" s="6">
        <v>626</v>
      </c>
      <c r="AB628" s="7" t="s">
        <v>292</v>
      </c>
      <c r="AC628" s="92">
        <v>49</v>
      </c>
      <c r="AD628" s="92" t="s">
        <v>1965</v>
      </c>
      <c r="AE628" s="93">
        <v>2</v>
      </c>
      <c r="AF628" s="93">
        <v>2</v>
      </c>
      <c r="AG628" s="94" t="s">
        <v>1271</v>
      </c>
      <c r="AH628" s="95">
        <v>1958</v>
      </c>
      <c r="AI628" s="95" t="s">
        <v>1272</v>
      </c>
      <c r="AJ628" s="95" t="s">
        <v>346</v>
      </c>
      <c r="AK628" s="95" t="s">
        <v>1273</v>
      </c>
      <c r="AL628" s="95"/>
      <c r="AM628" s="95" t="s">
        <v>1274</v>
      </c>
      <c r="AN628" s="95">
        <v>1997</v>
      </c>
    </row>
    <row r="629" spans="1:40" ht="12.75">
      <c r="A629" s="6">
        <v>627</v>
      </c>
      <c r="B629" s="7" t="s">
        <v>293</v>
      </c>
      <c r="C629">
        <v>81</v>
      </c>
      <c r="D629" s="6">
        <v>627</v>
      </c>
      <c r="E629" s="7" t="s">
        <v>293</v>
      </c>
      <c r="F629" s="10">
        <v>11076</v>
      </c>
      <c r="G629" s="10">
        <v>4301</v>
      </c>
      <c r="H629" s="10">
        <v>21432</v>
      </c>
      <c r="I629" s="10">
        <v>4545</v>
      </c>
      <c r="J629" s="10">
        <v>485</v>
      </c>
      <c r="K629" s="10">
        <v>58794</v>
      </c>
      <c r="L629" s="11">
        <v>8190</v>
      </c>
      <c r="M629" s="11">
        <v>3950</v>
      </c>
      <c r="N629" s="11">
        <v>17926</v>
      </c>
      <c r="O629" s="12">
        <v>3596</v>
      </c>
      <c r="P629" s="12">
        <v>1030</v>
      </c>
      <c r="Q629" s="11">
        <v>61900</v>
      </c>
      <c r="R629">
        <f t="shared" si="63"/>
        <v>0</v>
      </c>
      <c r="S629">
        <f t="shared" si="64"/>
        <v>0</v>
      </c>
      <c r="T629">
        <f t="shared" si="65"/>
        <v>34692</v>
      </c>
      <c r="U629" s="10">
        <f t="shared" si="66"/>
        <v>41839</v>
      </c>
      <c r="V629">
        <f t="shared" si="67"/>
        <v>0.11385910296321919</v>
      </c>
      <c r="W629" t="str">
        <f t="shared" si="68"/>
        <v>North East Fife </v>
      </c>
      <c r="X629">
        <f t="shared" si="69"/>
        <v>16766</v>
      </c>
      <c r="Z629">
        <v>1</v>
      </c>
      <c r="AA629" s="6">
        <v>627</v>
      </c>
      <c r="AB629" s="7" t="s">
        <v>293</v>
      </c>
      <c r="AC629" s="92">
        <v>49</v>
      </c>
      <c r="AD629" s="92" t="s">
        <v>1965</v>
      </c>
      <c r="AE629" s="93">
        <v>3</v>
      </c>
      <c r="AF629" s="93">
        <v>3</v>
      </c>
      <c r="AG629" s="94" t="s">
        <v>1275</v>
      </c>
      <c r="AH629" s="95">
        <v>1941</v>
      </c>
      <c r="AI629" s="95" t="s">
        <v>1276</v>
      </c>
      <c r="AJ629" s="95" t="s">
        <v>362</v>
      </c>
      <c r="AK629" s="95" t="s">
        <v>776</v>
      </c>
      <c r="AL629" s="95"/>
      <c r="AM629" s="95" t="s">
        <v>2130</v>
      </c>
      <c r="AN629" s="95">
        <v>1987</v>
      </c>
    </row>
    <row r="630" spans="1:40" ht="12.75">
      <c r="A630" s="6">
        <v>628</v>
      </c>
      <c r="B630" s="7" t="s">
        <v>294</v>
      </c>
      <c r="C630">
        <v>81</v>
      </c>
      <c r="D630" s="6">
        <v>628</v>
      </c>
      <c r="E630" s="7" t="s">
        <v>294</v>
      </c>
      <c r="F630" s="10">
        <v>16287</v>
      </c>
      <c r="G630" s="10">
        <v>5141</v>
      </c>
      <c r="H630" s="10">
        <v>3716</v>
      </c>
      <c r="I630" s="10">
        <v>20447</v>
      </c>
      <c r="J630" s="10">
        <v>0</v>
      </c>
      <c r="K630" s="10">
        <v>61398</v>
      </c>
      <c r="L630" s="11">
        <v>12158</v>
      </c>
      <c r="M630" s="11">
        <v>5715</v>
      </c>
      <c r="N630" s="11">
        <v>4363</v>
      </c>
      <c r="O630" s="12">
        <v>15441</v>
      </c>
      <c r="P630" s="12">
        <v>840</v>
      </c>
      <c r="Q630" s="11">
        <v>61645</v>
      </c>
      <c r="R630">
        <f t="shared" si="63"/>
        <v>0</v>
      </c>
      <c r="S630">
        <f t="shared" si="64"/>
        <v>0</v>
      </c>
      <c r="T630">
        <f t="shared" si="65"/>
        <v>38517</v>
      </c>
      <c r="U630" s="10">
        <f t="shared" si="66"/>
        <v>45591</v>
      </c>
      <c r="V630">
        <f t="shared" si="67"/>
        <v>0.14837604174779967</v>
      </c>
      <c r="W630" t="str">
        <f t="shared" si="68"/>
        <v>North Tayside </v>
      </c>
      <c r="X630">
        <f t="shared" si="69"/>
        <v>23076</v>
      </c>
      <c r="Z630">
        <v>0</v>
      </c>
      <c r="AA630" s="6">
        <v>628</v>
      </c>
      <c r="AB630" s="7" t="s">
        <v>294</v>
      </c>
      <c r="AC630" s="92">
        <v>49</v>
      </c>
      <c r="AD630" s="92" t="s">
        <v>1965</v>
      </c>
      <c r="AE630" s="93">
        <v>5</v>
      </c>
      <c r="AF630" s="93">
        <v>5</v>
      </c>
      <c r="AG630" s="94" t="s">
        <v>1277</v>
      </c>
      <c r="AH630" s="95" t="s">
        <v>320</v>
      </c>
      <c r="AI630" s="95" t="s">
        <v>1278</v>
      </c>
      <c r="AJ630" s="95" t="s">
        <v>346</v>
      </c>
      <c r="AK630" s="95" t="s">
        <v>1279</v>
      </c>
      <c r="AL630" s="95"/>
      <c r="AM630" s="95" t="s">
        <v>1280</v>
      </c>
      <c r="AN630" s="95">
        <v>2001</v>
      </c>
    </row>
    <row r="631" spans="1:40" ht="12.75">
      <c r="A631" s="6">
        <v>629</v>
      </c>
      <c r="B631" s="7" t="s">
        <v>295</v>
      </c>
      <c r="C631">
        <v>81</v>
      </c>
      <c r="D631" s="6">
        <v>629</v>
      </c>
      <c r="E631" s="7" t="s">
        <v>295</v>
      </c>
      <c r="F631" s="10">
        <v>6383</v>
      </c>
      <c r="G631" s="10">
        <v>19707</v>
      </c>
      <c r="H631" s="10">
        <v>2262</v>
      </c>
      <c r="I631" s="10">
        <v>15055</v>
      </c>
      <c r="J631" s="10">
        <v>379</v>
      </c>
      <c r="K631" s="10">
        <v>56572</v>
      </c>
      <c r="L631" s="11">
        <v>4235</v>
      </c>
      <c r="M631" s="11">
        <v>16004</v>
      </c>
      <c r="N631" s="11">
        <v>3253</v>
      </c>
      <c r="O631" s="12">
        <v>10655</v>
      </c>
      <c r="P631" s="12">
        <v>1156</v>
      </c>
      <c r="Q631" s="11">
        <v>57554</v>
      </c>
      <c r="R631">
        <f t="shared" si="63"/>
        <v>1</v>
      </c>
      <c r="S631">
        <f t="shared" si="64"/>
        <v>1</v>
      </c>
      <c r="T631">
        <f t="shared" si="65"/>
        <v>35303</v>
      </c>
      <c r="U631" s="10">
        <f t="shared" si="66"/>
        <v>43786</v>
      </c>
      <c r="V631">
        <f t="shared" si="67"/>
        <v>0.45333257796787807</v>
      </c>
      <c r="W631" t="str">
        <f t="shared" si="68"/>
        <v>Ochil</v>
      </c>
      <c r="X631">
        <f t="shared" si="69"/>
        <v>19299</v>
      </c>
      <c r="Z631">
        <v>0</v>
      </c>
      <c r="AA631" s="6">
        <v>629</v>
      </c>
      <c r="AB631" s="7" t="s">
        <v>295</v>
      </c>
      <c r="AC631" s="92">
        <v>49</v>
      </c>
      <c r="AD631" s="92" t="s">
        <v>1965</v>
      </c>
      <c r="AE631" s="93">
        <v>2</v>
      </c>
      <c r="AF631" s="93">
        <v>2</v>
      </c>
      <c r="AG631" s="94" t="s">
        <v>1281</v>
      </c>
      <c r="AH631" s="95">
        <v>1945</v>
      </c>
      <c r="AI631" s="95" t="s">
        <v>1282</v>
      </c>
      <c r="AJ631" s="95" t="s">
        <v>346</v>
      </c>
      <c r="AK631" s="95" t="s">
        <v>1283</v>
      </c>
      <c r="AL631" s="95"/>
      <c r="AM631" s="95" t="s">
        <v>1284</v>
      </c>
      <c r="AN631" s="95">
        <v>1983</v>
      </c>
    </row>
    <row r="632" spans="1:40" ht="12.75">
      <c r="A632" s="6">
        <v>630</v>
      </c>
      <c r="B632" s="7" t="s">
        <v>296</v>
      </c>
      <c r="C632">
        <v>79</v>
      </c>
      <c r="D632" s="6">
        <v>630</v>
      </c>
      <c r="E632" s="7" t="s">
        <v>296</v>
      </c>
      <c r="F632" s="10">
        <v>2527</v>
      </c>
      <c r="G632" s="10">
        <v>3775</v>
      </c>
      <c r="H632" s="10">
        <v>10743</v>
      </c>
      <c r="I632" s="10">
        <v>2624</v>
      </c>
      <c r="J632" s="10">
        <v>996</v>
      </c>
      <c r="K632" s="10">
        <v>32291</v>
      </c>
      <c r="L632" s="11">
        <v>3121</v>
      </c>
      <c r="M632" s="11">
        <v>3444</v>
      </c>
      <c r="N632" s="11">
        <v>6919</v>
      </c>
      <c r="O632" s="12">
        <v>2473</v>
      </c>
      <c r="P632" s="12">
        <v>776</v>
      </c>
      <c r="Q632" s="11">
        <v>31909</v>
      </c>
      <c r="R632">
        <f t="shared" si="63"/>
        <v>0</v>
      </c>
      <c r="S632">
        <f t="shared" si="64"/>
        <v>0</v>
      </c>
      <c r="T632">
        <f t="shared" si="65"/>
        <v>16733</v>
      </c>
      <c r="U632" s="10">
        <f t="shared" si="66"/>
        <v>20665</v>
      </c>
      <c r="V632">
        <f t="shared" si="67"/>
        <v>0.2058208330843244</v>
      </c>
      <c r="W632" t="str">
        <f t="shared" si="68"/>
        <v>Orkney and Shetland</v>
      </c>
      <c r="X632">
        <f t="shared" si="69"/>
        <v>9814</v>
      </c>
      <c r="Z632">
        <v>0</v>
      </c>
      <c r="AA632" s="6">
        <v>630</v>
      </c>
      <c r="AB632" s="7" t="s">
        <v>296</v>
      </c>
      <c r="AC632" s="92">
        <v>49</v>
      </c>
      <c r="AD632" s="92" t="s">
        <v>1965</v>
      </c>
      <c r="AE632" s="93">
        <v>3</v>
      </c>
      <c r="AF632" s="93">
        <v>3</v>
      </c>
      <c r="AG632" s="94" t="s">
        <v>1285</v>
      </c>
      <c r="AH632" s="95"/>
      <c r="AI632" s="95" t="s">
        <v>1286</v>
      </c>
      <c r="AJ632" s="95" t="s">
        <v>346</v>
      </c>
      <c r="AK632" s="95" t="s">
        <v>557</v>
      </c>
      <c r="AL632" s="95"/>
      <c r="AM632" s="95" t="s">
        <v>396</v>
      </c>
      <c r="AN632" s="95">
        <v>2001</v>
      </c>
    </row>
    <row r="633" spans="1:40" ht="12.75">
      <c r="A633" s="6">
        <v>631</v>
      </c>
      <c r="B633" s="7" t="s">
        <v>297</v>
      </c>
      <c r="C633">
        <v>84</v>
      </c>
      <c r="D633" s="6">
        <v>631</v>
      </c>
      <c r="E633" s="7" t="s">
        <v>297</v>
      </c>
      <c r="F633" s="10">
        <v>3267</v>
      </c>
      <c r="G633" s="10">
        <v>20295</v>
      </c>
      <c r="H633" s="10">
        <v>2365</v>
      </c>
      <c r="I633" s="10">
        <v>7481</v>
      </c>
      <c r="J633" s="10">
        <v>196</v>
      </c>
      <c r="K633" s="10">
        <v>49725</v>
      </c>
      <c r="L633" s="11">
        <v>2404</v>
      </c>
      <c r="M633" s="11">
        <v>15058</v>
      </c>
      <c r="N633" s="11">
        <v>2709</v>
      </c>
      <c r="O633" s="12">
        <v>5737</v>
      </c>
      <c r="P633" s="12">
        <v>1245</v>
      </c>
      <c r="Q633" s="11">
        <v>47994</v>
      </c>
      <c r="R633">
        <f t="shared" si="63"/>
        <v>1</v>
      </c>
      <c r="S633">
        <f t="shared" si="64"/>
        <v>1</v>
      </c>
      <c r="T633">
        <f t="shared" si="65"/>
        <v>27153</v>
      </c>
      <c r="U633" s="10">
        <f t="shared" si="66"/>
        <v>33604</v>
      </c>
      <c r="V633">
        <f t="shared" si="67"/>
        <v>0.5545611902920488</v>
      </c>
      <c r="W633" t="str">
        <f t="shared" si="68"/>
        <v>Paisley North</v>
      </c>
      <c r="X633">
        <f t="shared" si="69"/>
        <v>12095</v>
      </c>
      <c r="Z633">
        <v>1</v>
      </c>
      <c r="AA633" s="6">
        <v>631</v>
      </c>
      <c r="AB633" s="7" t="s">
        <v>297</v>
      </c>
      <c r="AC633" s="92">
        <v>49</v>
      </c>
      <c r="AD633" s="92" t="s">
        <v>1965</v>
      </c>
      <c r="AE633" s="93">
        <v>2</v>
      </c>
      <c r="AF633" s="93">
        <v>2</v>
      </c>
      <c r="AG633" s="94" t="s">
        <v>1287</v>
      </c>
      <c r="AH633" s="95">
        <v>1947</v>
      </c>
      <c r="AI633" s="95" t="s">
        <v>1288</v>
      </c>
      <c r="AJ633" s="95" t="s">
        <v>362</v>
      </c>
      <c r="AK633" s="95" t="s">
        <v>1581</v>
      </c>
      <c r="AL633" s="95"/>
      <c r="AM633" s="95" t="s">
        <v>1289</v>
      </c>
      <c r="AN633" s="95">
        <v>1990</v>
      </c>
    </row>
    <row r="634" spans="1:40" ht="12.75">
      <c r="A634" s="6">
        <v>632</v>
      </c>
      <c r="B634" s="7" t="s">
        <v>298</v>
      </c>
      <c r="C634">
        <v>84</v>
      </c>
      <c r="D634" s="6">
        <v>632</v>
      </c>
      <c r="E634" s="7" t="s">
        <v>298</v>
      </c>
      <c r="F634" s="10">
        <v>3237</v>
      </c>
      <c r="G634" s="10">
        <v>21482</v>
      </c>
      <c r="H634" s="10">
        <v>3500</v>
      </c>
      <c r="I634" s="10">
        <v>8732</v>
      </c>
      <c r="J634" s="10">
        <v>400</v>
      </c>
      <c r="K634" s="10">
        <v>54040</v>
      </c>
      <c r="L634" s="11">
        <v>2301</v>
      </c>
      <c r="M634" s="11">
        <v>17830</v>
      </c>
      <c r="N634" s="11">
        <v>3178</v>
      </c>
      <c r="O634" s="12">
        <v>5920</v>
      </c>
      <c r="P634" s="12">
        <v>1307</v>
      </c>
      <c r="Q634" s="11">
        <v>53351</v>
      </c>
      <c r="R634">
        <f t="shared" si="63"/>
        <v>1</v>
      </c>
      <c r="S634">
        <f t="shared" si="64"/>
        <v>1</v>
      </c>
      <c r="T634">
        <f t="shared" si="65"/>
        <v>30536</v>
      </c>
      <c r="U634" s="10">
        <f t="shared" si="66"/>
        <v>37351</v>
      </c>
      <c r="V634">
        <f t="shared" si="67"/>
        <v>0.5839009693476552</v>
      </c>
      <c r="W634" t="str">
        <f t="shared" si="68"/>
        <v>Paisley South</v>
      </c>
      <c r="X634">
        <f t="shared" si="69"/>
        <v>12706</v>
      </c>
      <c r="Z634">
        <v>1</v>
      </c>
      <c r="AA634" s="6">
        <v>632</v>
      </c>
      <c r="AB634" s="7" t="s">
        <v>298</v>
      </c>
      <c r="AC634" s="92">
        <v>49</v>
      </c>
      <c r="AD634" s="92" t="s">
        <v>1965</v>
      </c>
      <c r="AE634" s="93">
        <v>2</v>
      </c>
      <c r="AF634" s="93">
        <v>2</v>
      </c>
      <c r="AG634" s="94" t="s">
        <v>1290</v>
      </c>
      <c r="AH634" s="95">
        <v>1967</v>
      </c>
      <c r="AI634" s="95" t="s">
        <v>1291</v>
      </c>
      <c r="AJ634" s="95" t="s">
        <v>362</v>
      </c>
      <c r="AK634" s="95" t="s">
        <v>1292</v>
      </c>
      <c r="AL634" s="95" t="s">
        <v>1293</v>
      </c>
      <c r="AM634" s="95" t="s">
        <v>396</v>
      </c>
      <c r="AN634" s="95">
        <v>1997</v>
      </c>
    </row>
    <row r="635" spans="1:40" ht="12.75">
      <c r="A635" s="6">
        <v>633</v>
      </c>
      <c r="B635" s="7" t="s">
        <v>299</v>
      </c>
      <c r="C635">
        <v>81</v>
      </c>
      <c r="D635" s="6">
        <v>633</v>
      </c>
      <c r="E635" s="7" t="s">
        <v>299</v>
      </c>
      <c r="F635" s="10">
        <v>13068</v>
      </c>
      <c r="G635" s="10">
        <v>11036</v>
      </c>
      <c r="H635" s="10">
        <v>3583</v>
      </c>
      <c r="I635" s="10">
        <v>16209</v>
      </c>
      <c r="J635" s="10">
        <v>655</v>
      </c>
      <c r="K635" s="10">
        <v>60313</v>
      </c>
      <c r="L635" s="11">
        <v>11189</v>
      </c>
      <c r="M635" s="11">
        <v>9638</v>
      </c>
      <c r="N635" s="11">
        <v>4853</v>
      </c>
      <c r="O635" s="12">
        <v>11237</v>
      </c>
      <c r="P635" s="12">
        <v>899</v>
      </c>
      <c r="Q635" s="11">
        <v>61497</v>
      </c>
      <c r="R635">
        <f t="shared" si="63"/>
        <v>0</v>
      </c>
      <c r="S635">
        <f t="shared" si="64"/>
        <v>0</v>
      </c>
      <c r="T635">
        <f t="shared" si="65"/>
        <v>37816</v>
      </c>
      <c r="U635" s="10">
        <f t="shared" si="66"/>
        <v>44551</v>
      </c>
      <c r="V635">
        <f t="shared" si="67"/>
        <v>0.2548656653268458</v>
      </c>
      <c r="W635" t="str">
        <f t="shared" si="68"/>
        <v>Perth</v>
      </c>
      <c r="X635">
        <f t="shared" si="69"/>
        <v>26579</v>
      </c>
      <c r="Z635">
        <v>0</v>
      </c>
      <c r="AA635" s="6">
        <v>633</v>
      </c>
      <c r="AB635" s="7" t="s">
        <v>299</v>
      </c>
      <c r="AC635" s="92">
        <v>49</v>
      </c>
      <c r="AD635" s="92" t="s">
        <v>1965</v>
      </c>
      <c r="AE635" s="93">
        <v>5</v>
      </c>
      <c r="AF635" s="93">
        <v>5</v>
      </c>
      <c r="AG635" s="94" t="s">
        <v>1294</v>
      </c>
      <c r="AH635" s="95"/>
      <c r="AI635" s="95" t="s">
        <v>1295</v>
      </c>
      <c r="AJ635" s="95" t="s">
        <v>346</v>
      </c>
      <c r="AK635" s="95" t="s">
        <v>1296</v>
      </c>
      <c r="AL635" s="95"/>
      <c r="AM635" s="95" t="s">
        <v>396</v>
      </c>
      <c r="AN635" s="95">
        <v>2001</v>
      </c>
    </row>
    <row r="636" spans="1:40" ht="12.75">
      <c r="A636" s="6">
        <v>634</v>
      </c>
      <c r="B636" s="7" t="s">
        <v>300</v>
      </c>
      <c r="C636">
        <v>79</v>
      </c>
      <c r="D636" s="6">
        <v>634</v>
      </c>
      <c r="E636" s="7" t="s">
        <v>300</v>
      </c>
      <c r="F636" s="10">
        <v>4368</v>
      </c>
      <c r="G636" s="10">
        <v>11453</v>
      </c>
      <c r="H636" s="10">
        <v>15472</v>
      </c>
      <c r="I636" s="10">
        <v>7821</v>
      </c>
      <c r="J636" s="10">
        <v>841</v>
      </c>
      <c r="K636" s="10">
        <v>55639</v>
      </c>
      <c r="L636" s="11">
        <v>3096</v>
      </c>
      <c r="M636" s="11">
        <v>5880</v>
      </c>
      <c r="N636" s="11">
        <v>18832</v>
      </c>
      <c r="O636" s="12">
        <v>4901</v>
      </c>
      <c r="P636" s="12">
        <v>2103</v>
      </c>
      <c r="Q636" s="11">
        <v>56522</v>
      </c>
      <c r="R636">
        <f t="shared" si="63"/>
        <v>0</v>
      </c>
      <c r="S636">
        <f t="shared" si="64"/>
        <v>0</v>
      </c>
      <c r="T636">
        <f t="shared" si="65"/>
        <v>34812</v>
      </c>
      <c r="U636" s="10">
        <f t="shared" si="66"/>
        <v>39955</v>
      </c>
      <c r="V636">
        <f t="shared" si="67"/>
        <v>0.16890727335401587</v>
      </c>
      <c r="W636" t="str">
        <f t="shared" si="68"/>
        <v>Ross, Skye and Inverness West</v>
      </c>
      <c r="X636">
        <f t="shared" si="69"/>
        <v>15980</v>
      </c>
      <c r="Z636">
        <v>1</v>
      </c>
      <c r="AA636" s="6">
        <v>634</v>
      </c>
      <c r="AB636" s="7" t="s">
        <v>300</v>
      </c>
      <c r="AC636" s="92">
        <v>49</v>
      </c>
      <c r="AD636" s="92" t="s">
        <v>1965</v>
      </c>
      <c r="AE636" s="93">
        <v>3</v>
      </c>
      <c r="AF636" s="93">
        <v>3</v>
      </c>
      <c r="AG636" s="94" t="s">
        <v>1297</v>
      </c>
      <c r="AH636" s="95">
        <v>1959</v>
      </c>
      <c r="AI636" s="95" t="s">
        <v>1298</v>
      </c>
      <c r="AJ636" s="95" t="s">
        <v>362</v>
      </c>
      <c r="AK636" s="95" t="s">
        <v>776</v>
      </c>
      <c r="AL636" s="95"/>
      <c r="AM636" s="95" t="s">
        <v>1299</v>
      </c>
      <c r="AN636" s="95">
        <v>1983</v>
      </c>
    </row>
    <row r="637" spans="1:40" ht="12.75">
      <c r="A637" s="6">
        <v>635</v>
      </c>
      <c r="B637" s="7" t="s">
        <v>301</v>
      </c>
      <c r="C637">
        <v>83</v>
      </c>
      <c r="D637" s="6">
        <v>635</v>
      </c>
      <c r="E637" s="7" t="s">
        <v>301</v>
      </c>
      <c r="F637" s="10">
        <v>8337</v>
      </c>
      <c r="G637" s="10">
        <v>5226</v>
      </c>
      <c r="H637" s="10">
        <v>16243</v>
      </c>
      <c r="I637" s="10">
        <v>3959</v>
      </c>
      <c r="J637" s="10">
        <v>1166</v>
      </c>
      <c r="K637" s="10">
        <v>47259</v>
      </c>
      <c r="L637" s="11">
        <v>6533</v>
      </c>
      <c r="M637" s="11">
        <v>4498</v>
      </c>
      <c r="N637" s="11">
        <v>14044</v>
      </c>
      <c r="O637" s="12">
        <v>2806</v>
      </c>
      <c r="P637" s="12">
        <v>916</v>
      </c>
      <c r="Q637" s="11">
        <v>47059</v>
      </c>
      <c r="R637">
        <f t="shared" si="63"/>
        <v>0</v>
      </c>
      <c r="S637">
        <f t="shared" si="64"/>
        <v>0</v>
      </c>
      <c r="T637">
        <f t="shared" si="65"/>
        <v>28797</v>
      </c>
      <c r="U637" s="10">
        <f t="shared" si="66"/>
        <v>34931</v>
      </c>
      <c r="V637">
        <f t="shared" si="67"/>
        <v>0.15619682605826996</v>
      </c>
      <c r="W637" t="str">
        <f t="shared" si="68"/>
        <v>Roxburgh and Berwickshire</v>
      </c>
      <c r="X637">
        <f t="shared" si="69"/>
        <v>14753</v>
      </c>
      <c r="Z637">
        <v>1</v>
      </c>
      <c r="AA637" s="6">
        <v>635</v>
      </c>
      <c r="AB637" s="7" t="s">
        <v>301</v>
      </c>
      <c r="AC637" s="92">
        <v>49</v>
      </c>
      <c r="AD637" s="92" t="s">
        <v>1965</v>
      </c>
      <c r="AE637" s="93">
        <v>3</v>
      </c>
      <c r="AF637" s="93">
        <v>3</v>
      </c>
      <c r="AG637" s="94" t="s">
        <v>1300</v>
      </c>
      <c r="AH637" s="95">
        <v>1946</v>
      </c>
      <c r="AI637" s="95" t="s">
        <v>1301</v>
      </c>
      <c r="AJ637" s="95" t="s">
        <v>362</v>
      </c>
      <c r="AK637" s="95" t="s">
        <v>1302</v>
      </c>
      <c r="AL637" s="95" t="s">
        <v>1353</v>
      </c>
      <c r="AM637" s="95" t="s">
        <v>396</v>
      </c>
      <c r="AN637" s="95">
        <v>1983</v>
      </c>
    </row>
    <row r="638" spans="1:40" ht="12.75">
      <c r="A638" s="6">
        <v>636</v>
      </c>
      <c r="B638" s="7" t="s">
        <v>302</v>
      </c>
      <c r="C638">
        <v>81</v>
      </c>
      <c r="D638" s="6">
        <v>636</v>
      </c>
      <c r="E638" s="7" t="s">
        <v>302</v>
      </c>
      <c r="F638" s="10">
        <v>13971</v>
      </c>
      <c r="G638" s="10">
        <v>20382</v>
      </c>
      <c r="H638" s="10">
        <v>2675</v>
      </c>
      <c r="I638" s="10">
        <v>5752</v>
      </c>
      <c r="J638" s="10">
        <v>154</v>
      </c>
      <c r="K638" s="10">
        <v>52491</v>
      </c>
      <c r="L638" s="11">
        <v>8901</v>
      </c>
      <c r="M638" s="11">
        <v>15175</v>
      </c>
      <c r="N638" s="11">
        <v>4208</v>
      </c>
      <c r="O638" s="12">
        <v>5877</v>
      </c>
      <c r="P638" s="12">
        <v>1769</v>
      </c>
      <c r="Q638" s="11">
        <v>53097</v>
      </c>
      <c r="R638">
        <f t="shared" si="63"/>
        <v>1</v>
      </c>
      <c r="S638">
        <f t="shared" si="64"/>
        <v>1</v>
      </c>
      <c r="T638">
        <f t="shared" si="65"/>
        <v>35930</v>
      </c>
      <c r="U638" s="10">
        <f t="shared" si="66"/>
        <v>42934</v>
      </c>
      <c r="V638">
        <f t="shared" si="67"/>
        <v>0.422349011967715</v>
      </c>
      <c r="W638" t="str">
        <f t="shared" si="68"/>
        <v>Stirling</v>
      </c>
      <c r="X638">
        <f t="shared" si="69"/>
        <v>20755</v>
      </c>
      <c r="Z638">
        <v>0</v>
      </c>
      <c r="AA638" s="6">
        <v>636</v>
      </c>
      <c r="AB638" s="7" t="s">
        <v>302</v>
      </c>
      <c r="AC638" s="92">
        <v>49</v>
      </c>
      <c r="AD638" s="92" t="s">
        <v>1965</v>
      </c>
      <c r="AE638" s="93">
        <v>2</v>
      </c>
      <c r="AF638" s="93">
        <v>2</v>
      </c>
      <c r="AG638" s="94" t="s">
        <v>1303</v>
      </c>
      <c r="AH638" s="95">
        <v>1949</v>
      </c>
      <c r="AI638" s="95" t="s">
        <v>1304</v>
      </c>
      <c r="AJ638" s="95" t="s">
        <v>346</v>
      </c>
      <c r="AK638" s="95" t="s">
        <v>1305</v>
      </c>
      <c r="AL638" s="95"/>
      <c r="AM638" s="95" t="s">
        <v>2060</v>
      </c>
      <c r="AN638" s="95">
        <v>1997</v>
      </c>
    </row>
    <row r="639" spans="1:40" ht="12.75">
      <c r="A639" s="6">
        <v>637</v>
      </c>
      <c r="B639" s="7" t="s">
        <v>303</v>
      </c>
      <c r="C639">
        <v>84</v>
      </c>
      <c r="D639" s="6">
        <v>637</v>
      </c>
      <c r="E639" s="7" t="s">
        <v>303</v>
      </c>
      <c r="F639" s="10">
        <v>9986</v>
      </c>
      <c r="G639" s="10">
        <v>26278</v>
      </c>
      <c r="H639" s="10">
        <v>4843</v>
      </c>
      <c r="I639" s="10">
        <v>8111</v>
      </c>
      <c r="J639" s="10">
        <v>494</v>
      </c>
      <c r="K639" s="10">
        <v>62974</v>
      </c>
      <c r="L639" s="11">
        <v>6635</v>
      </c>
      <c r="M639" s="11">
        <v>19250</v>
      </c>
      <c r="N639" s="11">
        <v>7533</v>
      </c>
      <c r="O639" s="12">
        <v>6675</v>
      </c>
      <c r="P639" s="12">
        <v>1393</v>
      </c>
      <c r="Q639" s="11">
        <v>62729</v>
      </c>
      <c r="R639">
        <f t="shared" si="63"/>
        <v>1</v>
      </c>
      <c r="S639">
        <f t="shared" si="64"/>
        <v>1</v>
      </c>
      <c r="T639">
        <f t="shared" si="65"/>
        <v>41486</v>
      </c>
      <c r="U639" s="10">
        <f t="shared" si="66"/>
        <v>49712</v>
      </c>
      <c r="V639">
        <f t="shared" si="67"/>
        <v>0.4640119558405245</v>
      </c>
      <c r="W639" t="str">
        <f t="shared" si="68"/>
        <v>Strathkelvin and Bearsden</v>
      </c>
      <c r="X639">
        <f t="shared" si="69"/>
        <v>22236</v>
      </c>
      <c r="Z639">
        <v>1</v>
      </c>
      <c r="AA639" s="6">
        <v>637</v>
      </c>
      <c r="AB639" s="7" t="s">
        <v>303</v>
      </c>
      <c r="AC639" s="92">
        <v>49</v>
      </c>
      <c r="AD639" s="92" t="s">
        <v>1965</v>
      </c>
      <c r="AE639" s="93">
        <v>2</v>
      </c>
      <c r="AF639" s="93">
        <v>2</v>
      </c>
      <c r="AG639" s="94" t="s">
        <v>1306</v>
      </c>
      <c r="AH639" s="95"/>
      <c r="AI639" s="95" t="s">
        <v>1307</v>
      </c>
      <c r="AJ639" s="95" t="s">
        <v>362</v>
      </c>
      <c r="AK639" s="95" t="s">
        <v>302</v>
      </c>
      <c r="AL639" s="95"/>
      <c r="AM639" s="95" t="s">
        <v>670</v>
      </c>
      <c r="AN639" s="95">
        <v>2001</v>
      </c>
    </row>
    <row r="640" spans="1:40" ht="12.75">
      <c r="A640" s="6">
        <v>638</v>
      </c>
      <c r="B640" s="7" t="s">
        <v>304</v>
      </c>
      <c r="C640">
        <v>83</v>
      </c>
      <c r="D640" s="6">
        <v>638</v>
      </c>
      <c r="E640" s="7" t="s">
        <v>304</v>
      </c>
      <c r="F640" s="10">
        <v>8623</v>
      </c>
      <c r="G640" s="10">
        <v>10689</v>
      </c>
      <c r="H640" s="10">
        <v>12178</v>
      </c>
      <c r="I640" s="10">
        <v>6671</v>
      </c>
      <c r="J640" s="10">
        <v>840</v>
      </c>
      <c r="K640" s="10">
        <v>50891</v>
      </c>
      <c r="L640" s="11">
        <v>5118</v>
      </c>
      <c r="M640" s="11">
        <v>8878</v>
      </c>
      <c r="N640" s="11">
        <v>14035</v>
      </c>
      <c r="O640" s="12">
        <v>4108</v>
      </c>
      <c r="P640" s="12">
        <v>1078</v>
      </c>
      <c r="Q640" s="11">
        <v>51966</v>
      </c>
      <c r="R640">
        <f t="shared" si="63"/>
        <v>0</v>
      </c>
      <c r="S640">
        <f t="shared" si="64"/>
        <v>0</v>
      </c>
      <c r="T640">
        <f t="shared" si="65"/>
        <v>33217</v>
      </c>
      <c r="U640" s="10">
        <f t="shared" si="66"/>
        <v>39001</v>
      </c>
      <c r="V640">
        <f t="shared" si="67"/>
        <v>0.2672727820092122</v>
      </c>
      <c r="W640" t="str">
        <f t="shared" si="68"/>
        <v>Tweedale, Ettrick and Lauderdale</v>
      </c>
      <c r="X640">
        <f t="shared" si="69"/>
        <v>19182</v>
      </c>
      <c r="Z640">
        <v>0</v>
      </c>
      <c r="AA640" s="6">
        <v>638</v>
      </c>
      <c r="AB640" s="7" t="s">
        <v>304</v>
      </c>
      <c r="AC640" s="92">
        <v>49</v>
      </c>
      <c r="AD640" s="92" t="s">
        <v>1965</v>
      </c>
      <c r="AE640" s="93">
        <v>3</v>
      </c>
      <c r="AF640" s="93">
        <v>3</v>
      </c>
      <c r="AG640" s="94" t="s">
        <v>1308</v>
      </c>
      <c r="AH640" s="95">
        <v>1965</v>
      </c>
      <c r="AI640" s="95" t="s">
        <v>1229</v>
      </c>
      <c r="AJ640" s="95" t="s">
        <v>346</v>
      </c>
      <c r="AK640" s="95" t="s">
        <v>754</v>
      </c>
      <c r="AL640" s="95"/>
      <c r="AM640" s="95" t="s">
        <v>2906</v>
      </c>
      <c r="AN640" s="95">
        <v>1997</v>
      </c>
    </row>
    <row r="641" spans="1:40" ht="12.75">
      <c r="A641" s="6">
        <v>639</v>
      </c>
      <c r="B641" s="7" t="s">
        <v>305</v>
      </c>
      <c r="C641">
        <v>82</v>
      </c>
      <c r="D641" s="6">
        <v>639</v>
      </c>
      <c r="E641" s="7" t="s">
        <v>305</v>
      </c>
      <c r="F641" s="10">
        <v>15080</v>
      </c>
      <c r="G641" s="10">
        <v>3923</v>
      </c>
      <c r="H641" s="10">
        <v>17742</v>
      </c>
      <c r="I641" s="10">
        <v>5639</v>
      </c>
      <c r="J641" s="10">
        <v>805</v>
      </c>
      <c r="K641" s="10">
        <v>59123</v>
      </c>
      <c r="L641" s="11">
        <v>11686</v>
      </c>
      <c r="M641" s="11">
        <v>4669</v>
      </c>
      <c r="N641" s="11">
        <v>16507</v>
      </c>
      <c r="O641" s="12">
        <v>4634</v>
      </c>
      <c r="P641" s="12">
        <v>418</v>
      </c>
      <c r="Q641" s="11">
        <v>61180</v>
      </c>
      <c r="R641">
        <f t="shared" si="63"/>
        <v>0</v>
      </c>
      <c r="S641">
        <f t="shared" si="64"/>
        <v>0</v>
      </c>
      <c r="T641">
        <f t="shared" si="65"/>
        <v>37914</v>
      </c>
      <c r="U641" s="10">
        <f t="shared" si="66"/>
        <v>43189</v>
      </c>
      <c r="V641">
        <f t="shared" si="67"/>
        <v>0.12314712243498444</v>
      </c>
      <c r="W641" t="str">
        <f t="shared" si="68"/>
        <v>West Aberdeenshire and Kincardine</v>
      </c>
      <c r="X641">
        <f t="shared" si="69"/>
        <v>21407</v>
      </c>
      <c r="Z641">
        <v>0</v>
      </c>
      <c r="AA641" s="6">
        <v>639</v>
      </c>
      <c r="AB641" s="7" t="s">
        <v>305</v>
      </c>
      <c r="AC641" s="92">
        <v>49</v>
      </c>
      <c r="AD641" s="92" t="s">
        <v>1965</v>
      </c>
      <c r="AE641" s="93">
        <v>3</v>
      </c>
      <c r="AF641" s="93">
        <v>3</v>
      </c>
      <c r="AG641" s="94" t="s">
        <v>1309</v>
      </c>
      <c r="AH641" s="95">
        <v>1958</v>
      </c>
      <c r="AI641" s="95" t="s">
        <v>1626</v>
      </c>
      <c r="AJ641" s="95" t="s">
        <v>346</v>
      </c>
      <c r="AK641" s="95" t="s">
        <v>557</v>
      </c>
      <c r="AL641" s="95"/>
      <c r="AM641" s="95" t="s">
        <v>488</v>
      </c>
      <c r="AN641" s="95">
        <v>1997</v>
      </c>
    </row>
    <row r="642" spans="1:40" ht="12.75">
      <c r="A642" s="6">
        <v>640</v>
      </c>
      <c r="B642" s="7" t="s">
        <v>306</v>
      </c>
      <c r="C642">
        <v>84</v>
      </c>
      <c r="D642" s="6">
        <v>640</v>
      </c>
      <c r="E642" s="7" t="s">
        <v>306</v>
      </c>
      <c r="F642" s="10">
        <v>7387</v>
      </c>
      <c r="G642" s="10">
        <v>18525</v>
      </c>
      <c r="H642" s="10">
        <v>3045</v>
      </c>
      <c r="I642" s="10">
        <v>10546</v>
      </c>
      <c r="J642" s="10">
        <v>283</v>
      </c>
      <c r="K642" s="10">
        <v>52348</v>
      </c>
      <c r="L642" s="11">
        <v>5522</v>
      </c>
      <c r="M642" s="11">
        <v>15720</v>
      </c>
      <c r="N642" s="11">
        <v>4185</v>
      </c>
      <c r="O642" s="12">
        <v>7145</v>
      </c>
      <c r="P642" s="12">
        <v>925</v>
      </c>
      <c r="Q642" s="11">
        <v>52889</v>
      </c>
      <c r="R642">
        <f t="shared" si="63"/>
        <v>1</v>
      </c>
      <c r="S642">
        <f t="shared" si="64"/>
        <v>1</v>
      </c>
      <c r="T642">
        <f t="shared" si="65"/>
        <v>33497</v>
      </c>
      <c r="U642" s="10">
        <f t="shared" si="66"/>
        <v>39786</v>
      </c>
      <c r="V642">
        <f t="shared" si="67"/>
        <v>0.4692957578290593</v>
      </c>
      <c r="W642" t="str">
        <f t="shared" si="68"/>
        <v>West Renfrewshire </v>
      </c>
      <c r="X642">
        <f t="shared" si="69"/>
        <v>17777</v>
      </c>
      <c r="Z642">
        <v>0</v>
      </c>
      <c r="AA642" s="6">
        <v>640</v>
      </c>
      <c r="AB642" s="7" t="s">
        <v>306</v>
      </c>
      <c r="AC642" s="92">
        <v>49</v>
      </c>
      <c r="AD642" s="92" t="s">
        <v>1965</v>
      </c>
      <c r="AE642" s="93">
        <v>2</v>
      </c>
      <c r="AF642" s="93">
        <v>2</v>
      </c>
      <c r="AG642" s="94" t="s">
        <v>1310</v>
      </c>
      <c r="AH642" s="95"/>
      <c r="AI642" s="95"/>
      <c r="AJ642" s="95" t="s">
        <v>387</v>
      </c>
      <c r="AK642" s="95"/>
      <c r="AL642" s="95"/>
      <c r="AM642" s="95"/>
      <c r="AN642" s="95"/>
    </row>
    <row r="643" spans="1:40" ht="12.75">
      <c r="A643" s="6">
        <v>641</v>
      </c>
      <c r="B643" s="7" t="s">
        <v>307</v>
      </c>
      <c r="C643">
        <v>79</v>
      </c>
      <c r="D643" s="6">
        <v>641</v>
      </c>
      <c r="E643" s="7" t="s">
        <v>307</v>
      </c>
      <c r="F643" s="10">
        <v>1071</v>
      </c>
      <c r="G643" s="10">
        <v>8955</v>
      </c>
      <c r="H643" s="10">
        <v>495</v>
      </c>
      <c r="I643" s="10">
        <v>5379</v>
      </c>
      <c r="J643" s="10">
        <v>206</v>
      </c>
      <c r="K643" s="10">
        <v>22983</v>
      </c>
      <c r="L643" s="11">
        <v>1250</v>
      </c>
      <c r="M643" s="11">
        <v>5924</v>
      </c>
      <c r="N643" s="11">
        <v>849</v>
      </c>
      <c r="O643" s="12">
        <v>4850</v>
      </c>
      <c r="P643" s="12">
        <v>286</v>
      </c>
      <c r="Q643" s="11">
        <v>21807</v>
      </c>
      <c r="R643">
        <f t="shared" si="63"/>
        <v>1</v>
      </c>
      <c r="S643">
        <f t="shared" si="64"/>
        <v>1</v>
      </c>
      <c r="T643">
        <f t="shared" si="65"/>
        <v>13159</v>
      </c>
      <c r="U643" s="10">
        <f t="shared" si="66"/>
        <v>16106</v>
      </c>
      <c r="V643">
        <f t="shared" si="67"/>
        <v>0.4501861843605137</v>
      </c>
      <c r="W643" t="str">
        <f t="shared" si="68"/>
        <v>Western Isles</v>
      </c>
      <c r="X643">
        <f t="shared" si="69"/>
        <v>7235</v>
      </c>
      <c r="Z643">
        <v>0</v>
      </c>
      <c r="AA643" s="6">
        <v>641</v>
      </c>
      <c r="AB643" s="7" t="s">
        <v>307</v>
      </c>
      <c r="AC643" s="92">
        <v>49</v>
      </c>
      <c r="AD643" s="92" t="s">
        <v>1965</v>
      </c>
      <c r="AE643" s="93">
        <v>2</v>
      </c>
      <c r="AF643" s="93">
        <v>2</v>
      </c>
      <c r="AG643" s="94" t="s">
        <v>1311</v>
      </c>
      <c r="AH643" s="95">
        <v>1956</v>
      </c>
      <c r="AI643" s="95" t="s">
        <v>1312</v>
      </c>
      <c r="AJ643" s="95" t="s">
        <v>346</v>
      </c>
      <c r="AK643" s="95" t="s">
        <v>1313</v>
      </c>
      <c r="AL643" s="95" t="s">
        <v>1617</v>
      </c>
      <c r="AM643" s="95" t="s">
        <v>2088</v>
      </c>
      <c r="AN643" s="95">
        <v>1997</v>
      </c>
    </row>
    <row r="644" spans="1:29" ht="12.75">
      <c r="A644" s="6"/>
      <c r="B644" s="7"/>
      <c r="D644" s="6"/>
      <c r="E644" s="7"/>
      <c r="F644" s="14">
        <f>SUM(F3:F643)/$K644</f>
        <v>0.22508919766725005</v>
      </c>
      <c r="G644" s="14">
        <f>SUM(G3:G643)/$K644</f>
        <v>0.3177971327434534</v>
      </c>
      <c r="H644" s="14">
        <f>SUM(H3:H643)/$K644</f>
        <v>0.12305615806604152</v>
      </c>
      <c r="I644" s="14">
        <f>SUM(I3:I643)/$K644</f>
        <v>0.01838271402963506</v>
      </c>
      <c r="J644" s="14">
        <f>SUM(J3:J643)/$K644</f>
        <v>0.031285816739532346</v>
      </c>
      <c r="K644" s="10">
        <f>SUM(K3:K643)</f>
        <v>42610139</v>
      </c>
      <c r="L644" s="14">
        <f>SUM(L3:L643)/$Q644</f>
        <v>0.19343142308653963</v>
      </c>
      <c r="M644" s="97">
        <f>SUMIF(R3:R643,1,M3:M643)</f>
        <v>8265469</v>
      </c>
      <c r="N644" s="14">
        <f>SUM(N3:N643)/$Q644</f>
        <v>0.11147733749362593</v>
      </c>
      <c r="O644" s="14">
        <f>SUM(O3:O643)/$Q644</f>
        <v>0.015287042267127297</v>
      </c>
      <c r="P644" s="14">
        <f>SUM(P3:P643)/$Q644</f>
        <v>0.022838208591319745</v>
      </c>
      <c r="Q644" s="10">
        <f>SUM(Q3:Q643)</f>
        <v>43186706</v>
      </c>
      <c r="R644" s="10">
        <f>SUM(R3:R643)</f>
        <v>413</v>
      </c>
      <c r="S644" s="10">
        <f>SUM(S3:S643)</f>
        <v>419</v>
      </c>
      <c r="Y644" s="14">
        <f>Y646/$AE646</f>
        <v>0.2972056727559606</v>
      </c>
      <c r="Z644" s="14">
        <f>Z646/$AE646</f>
        <v>0.4654309456205833</v>
      </c>
      <c r="AA644" s="14">
        <f>AA646/$AE646</f>
        <v>0.1717121348005195</v>
      </c>
      <c r="AB644" s="14">
        <f>AB646/$AE646</f>
        <v>0</v>
      </c>
      <c r="AC644" s="14">
        <f>AC646/$AE646</f>
        <v>0.06565124682293663</v>
      </c>
    </row>
    <row r="645" spans="3:48" s="109" customFormat="1" ht="12.75">
      <c r="C645" s="109" t="s">
        <v>1182</v>
      </c>
      <c r="D645" s="107" t="s">
        <v>1183</v>
      </c>
      <c r="E645" s="107" t="s">
        <v>321</v>
      </c>
      <c r="F645" s="109" t="s">
        <v>320</v>
      </c>
      <c r="G645" s="109" t="s">
        <v>322</v>
      </c>
      <c r="H645" s="109" t="s">
        <v>1184</v>
      </c>
      <c r="I645" s="109" t="s">
        <v>325</v>
      </c>
      <c r="J645" s="110" t="s">
        <v>1185</v>
      </c>
      <c r="K645" s="107" t="s">
        <v>1186</v>
      </c>
      <c r="L645" s="107" t="s">
        <v>321</v>
      </c>
      <c r="M645" s="109" t="s">
        <v>1187</v>
      </c>
      <c r="N645" s="109" t="s">
        <v>1188</v>
      </c>
      <c r="O645" s="109" t="s">
        <v>1189</v>
      </c>
      <c r="P645" s="109" t="s">
        <v>1190</v>
      </c>
      <c r="Q645" s="109" t="s">
        <v>1191</v>
      </c>
      <c r="R645" s="109" t="s">
        <v>1192</v>
      </c>
      <c r="S645" s="109" t="s">
        <v>329</v>
      </c>
      <c r="T645" s="109" t="s">
        <v>328</v>
      </c>
      <c r="U645" s="109" t="s">
        <v>1314</v>
      </c>
      <c r="V645" s="107" t="s">
        <v>1315</v>
      </c>
      <c r="W645" s="109" t="s">
        <v>1317</v>
      </c>
      <c r="X645" s="109" t="s">
        <v>1316</v>
      </c>
      <c r="Y645" s="111" t="s">
        <v>314</v>
      </c>
      <c r="Z645" s="111" t="s">
        <v>315</v>
      </c>
      <c r="AA645" s="111" t="s">
        <v>316</v>
      </c>
      <c r="AB645" s="111" t="s">
        <v>317</v>
      </c>
      <c r="AC645" s="111" t="s">
        <v>318</v>
      </c>
      <c r="AD645" s="111" t="s">
        <v>319</v>
      </c>
      <c r="AE645" s="111" t="s">
        <v>1318</v>
      </c>
      <c r="AF645" s="111" t="s">
        <v>314</v>
      </c>
      <c r="AG645" s="111" t="s">
        <v>315</v>
      </c>
      <c r="AH645" s="111" t="s">
        <v>316</v>
      </c>
      <c r="AI645" s="111" t="s">
        <v>317</v>
      </c>
      <c r="AJ645" s="111" t="s">
        <v>318</v>
      </c>
      <c r="AS645" s="109" t="s">
        <v>956</v>
      </c>
      <c r="AT645" s="109" t="s">
        <v>957</v>
      </c>
      <c r="AU645" s="109" t="s">
        <v>958</v>
      </c>
      <c r="AV645" s="109" t="s">
        <v>959</v>
      </c>
    </row>
    <row r="646" spans="1:48" ht="12.75">
      <c r="A646">
        <v>1</v>
      </c>
      <c r="B646" t="s">
        <v>1694</v>
      </c>
      <c r="C646" s="13">
        <f>D646/E646</f>
        <v>0.75</v>
      </c>
      <c r="D646" s="6">
        <f>SUMIF($C$3:$C$643,A646,R$3:R$643)</f>
        <v>6</v>
      </c>
      <c r="E646" s="6">
        <f>COUNTIF($C$3:$C$643,A646)</f>
        <v>8</v>
      </c>
      <c r="F646" s="13">
        <f>G646/H646</f>
        <v>0.2321578061280365</v>
      </c>
      <c r="G646" s="6">
        <f>SUMIF($C$3:$C$643,$A646,M$3:M$643)</f>
        <v>125072</v>
      </c>
      <c r="H646" s="6">
        <f>SUMIF($C$3:$C$643,$A646,Q$3:Q$643)</f>
        <v>538737</v>
      </c>
      <c r="I646" s="90">
        <f>C646/F646-J646/M646</f>
        <v>0.9590244979301539</v>
      </c>
      <c r="J646" s="13">
        <f>K646/L646</f>
        <v>0.75</v>
      </c>
      <c r="K646" s="6">
        <f>SUMIF($C$3:$C$643,A646,S$3:S$643)</f>
        <v>6</v>
      </c>
      <c r="L646" s="6">
        <f>COUNTIF($C$3:$C$643,A646)</f>
        <v>8</v>
      </c>
      <c r="M646" s="13">
        <f>N646/O646</f>
        <v>0.33017296193780765</v>
      </c>
      <c r="N646" s="6">
        <f>SUMIF($C$3:$C$643,$A646,G$3:G$643)</f>
        <v>174992</v>
      </c>
      <c r="O646" s="6">
        <f>SUMIF($C$3:$C$643,$A646,K$3:K$643)</f>
        <v>530001</v>
      </c>
      <c r="P646" s="91">
        <f>1-Q646/H646</f>
        <v>0.5011981727633334</v>
      </c>
      <c r="Q646" s="6">
        <f>SUMIF($C$3:$C$643,$A646,T$3:T$643)</f>
        <v>268723</v>
      </c>
      <c r="R646" s="6">
        <f>SUMIF($C$3:$C$643,$A646,L$3:L$643)</f>
        <v>79866</v>
      </c>
      <c r="S646">
        <f>1-T646/O646</f>
        <v>0.37393136994081144</v>
      </c>
      <c r="T646" s="6">
        <f>SUMIF($C$3:$C$643,$A646,U$3:U$643)</f>
        <v>331817</v>
      </c>
      <c r="U646" s="14">
        <f>V646/E646</f>
        <v>0</v>
      </c>
      <c r="V646" s="6">
        <f>SUMIF($C$3:$C$643,A646,Z$3:Z$643)</f>
        <v>0</v>
      </c>
      <c r="W646">
        <f>X646/Q646</f>
        <v>0.4851873490546027</v>
      </c>
      <c r="X646" s="6">
        <f>SUMIF($C$3:$C$643,$A646,X$3:X$643)</f>
        <v>130381</v>
      </c>
      <c r="Y646" s="6">
        <f aca="true" t="shared" si="70" ref="Y646:AD646">SUMIF($C$3:$C$643,$A646,L$3:L$643)</f>
        <v>79866</v>
      </c>
      <c r="Z646" s="6">
        <f t="shared" si="70"/>
        <v>125072</v>
      </c>
      <c r="AA646" s="6">
        <f t="shared" si="70"/>
        <v>46143</v>
      </c>
      <c r="AB646" s="6">
        <f t="shared" si="70"/>
        <v>0</v>
      </c>
      <c r="AC646" s="6">
        <f t="shared" si="70"/>
        <v>17642</v>
      </c>
      <c r="AD646" s="6">
        <f t="shared" si="70"/>
        <v>538737</v>
      </c>
      <c r="AE646" s="6">
        <f>SUM(Y646:AC646)</f>
        <v>268723</v>
      </c>
      <c r="AF646" s="6">
        <f>INT($E646*Y646/$AE646+$AF$731)</f>
        <v>2</v>
      </c>
      <c r="AG646" s="6">
        <f>INT($E646*Z646/$AE646+$AF$731)</f>
        <v>4</v>
      </c>
      <c r="AH646" s="6">
        <f>INT($E646*AA646/$AE646+$AF$731)</f>
        <v>1</v>
      </c>
      <c r="AI646" s="6">
        <f>INT($E646*AB646/$AE646+$AF$731)</f>
        <v>0</v>
      </c>
      <c r="AJ646" s="6">
        <f>INT($E646*AC646/$AE646+$AF$731)</f>
        <v>1</v>
      </c>
      <c r="AK646" s="6">
        <f>E646-SUM(AF646:AJ646)</f>
        <v>0</v>
      </c>
      <c r="AL646" s="6">
        <f>ABS(Y646-AF646/$E646*$AE646)</f>
        <v>12685.25</v>
      </c>
      <c r="AM646" s="6">
        <f>ABS(Z646-AG646/$E646*$AE646)</f>
        <v>9289.5</v>
      </c>
      <c r="AN646" s="6">
        <f>ABS(AA646-AH646/$E646*$AE646)</f>
        <v>12552.625</v>
      </c>
      <c r="AO646" s="6">
        <f>ABS(AB646-AI646/$E646*$AE646)</f>
        <v>0</v>
      </c>
      <c r="AP646" s="6">
        <f>ABS(AC646-AJ646/$E646*$AE646)</f>
        <v>15948.375</v>
      </c>
      <c r="AQ646" s="6">
        <f>SUM(AL646:AP646)/AE646/2</f>
        <v>0.09391780755648009</v>
      </c>
      <c r="AS646">
        <v>1</v>
      </c>
      <c r="AT646" t="s">
        <v>1694</v>
      </c>
      <c r="AU646">
        <v>1</v>
      </c>
      <c r="AV646">
        <v>1</v>
      </c>
    </row>
    <row r="647" spans="1:48" ht="12.75">
      <c r="A647">
        <v>2</v>
      </c>
      <c r="B647" t="s">
        <v>1695</v>
      </c>
      <c r="C647" s="13">
        <f aca="true" t="shared" si="71" ref="C647:C710">D647/E647</f>
        <v>0.75</v>
      </c>
      <c r="D647" s="6">
        <f aca="true" t="shared" si="72" ref="D647:D710">SUMIF($C$3:$C$643,A647,R$3:R$643)</f>
        <v>6</v>
      </c>
      <c r="E647" s="6">
        <f aca="true" t="shared" si="73" ref="E647:E710">COUNTIF($C$3:$C$643,A647)</f>
        <v>8</v>
      </c>
      <c r="F647" s="13">
        <f aca="true" t="shared" si="74" ref="F647:F710">G647/H647</f>
        <v>0.28518974496137445</v>
      </c>
      <c r="G647" s="6">
        <f aca="true" t="shared" si="75" ref="G647:G710">SUMIF($C$3:$C$643,$A647,M$3:M$643)</f>
        <v>145011</v>
      </c>
      <c r="H647" s="6">
        <f aca="true" t="shared" si="76" ref="H647:H710">SUMIF($C$3:$C$643,$A647,Q$3:Q$643)</f>
        <v>508472</v>
      </c>
      <c r="I647" s="90">
        <f aca="true" t="shared" si="77" ref="I647:I710">C647/F647-J647/M647</f>
        <v>-0.07919794241013012</v>
      </c>
      <c r="J647" s="13">
        <f aca="true" t="shared" si="78" ref="J647:J710">K647/L647</f>
        <v>1</v>
      </c>
      <c r="K647" s="6">
        <f aca="true" t="shared" si="79" ref="K647:K710">SUMIF($C$3:$C$643,A647,S$3:S$643)</f>
        <v>8</v>
      </c>
      <c r="L647" s="6">
        <f aca="true" t="shared" si="80" ref="L647:L710">COUNTIF($C$3:$C$643,A647)</f>
        <v>8</v>
      </c>
      <c r="M647" s="13">
        <f aca="true" t="shared" si="81" ref="M647:M710">N647/O647</f>
        <v>0.36913635785944404</v>
      </c>
      <c r="N647" s="6">
        <f aca="true" t="shared" si="82" ref="N647:N710">SUMIF($C$3:$C$643,$A647,G$3:G$643)</f>
        <v>182982</v>
      </c>
      <c r="O647" s="6">
        <f aca="true" t="shared" si="83" ref="O647:O710">SUMIF($C$3:$C$643,$A647,K$3:K$643)</f>
        <v>495703</v>
      </c>
      <c r="P647" s="91">
        <f aca="true" t="shared" si="84" ref="P647:P710">1-Q647/H647</f>
        <v>0.45597594361144766</v>
      </c>
      <c r="Q647" s="6">
        <f aca="true" t="shared" si="85" ref="Q647:Q710">SUMIF($C$3:$C$643,$A647,T$3:T$643)</f>
        <v>276621</v>
      </c>
      <c r="R647" s="6">
        <f aca="true" t="shared" si="86" ref="R647:R710">SUMIF($C$3:$C$643,$A647,L$3:L$643)</f>
        <v>95376</v>
      </c>
      <c r="S647">
        <f aca="true" t="shared" si="87" ref="S647:S710">1-T647/O647</f>
        <v>0.32366961668579775</v>
      </c>
      <c r="T647" s="6">
        <f aca="true" t="shared" si="88" ref="T647:T710">SUMIF($C$3:$C$643,$A647,U$3:U$643)</f>
        <v>335259</v>
      </c>
      <c r="U647" s="14">
        <f aca="true" t="shared" si="89" ref="U647:U710">V647/E647</f>
        <v>0.375</v>
      </c>
      <c r="V647" s="6">
        <f aca="true" t="shared" si="90" ref="V647:V710">SUMIF($C$3:$C$643,A647,Z$3:Z$643)</f>
        <v>3</v>
      </c>
      <c r="W647">
        <f aca="true" t="shared" si="91" ref="W647:W710">X647/Q647</f>
        <v>0.44968386348108064</v>
      </c>
      <c r="X647" s="6">
        <f aca="true" t="shared" si="92" ref="X647:X710">SUMIF($C$3:$C$643,$A647,X$3:X$643)</f>
        <v>124392</v>
      </c>
      <c r="Y647" s="6">
        <f aca="true" t="shared" si="93" ref="Y647:Y710">SUMIF($C$3:$C$643,$A647,L$3:L$643)</f>
        <v>95376</v>
      </c>
      <c r="Z647" s="6">
        <f aca="true" t="shared" si="94" ref="Z647:Z710">SUMIF($C$3:$C$643,$A647,M$3:M$643)</f>
        <v>145011</v>
      </c>
      <c r="AA647" s="6">
        <f aca="true" t="shared" si="95" ref="AA647:AA710">SUMIF($C$3:$C$643,$A647,N$3:N$643)</f>
        <v>26214</v>
      </c>
      <c r="AB647" s="6">
        <f aca="true" t="shared" si="96" ref="AB647:AB710">SUMIF($C$3:$C$643,$A647,O$3:O$643)</f>
        <v>0</v>
      </c>
      <c r="AC647" s="6">
        <f aca="true" t="shared" si="97" ref="AC647:AC710">SUMIF($C$3:$C$643,$A647,P$3:P$643)</f>
        <v>10020</v>
      </c>
      <c r="AD647" s="6">
        <f aca="true" t="shared" si="98" ref="AD647:AD710">SUMIF($C$3:$C$643,$A647,Q$3:Q$643)</f>
        <v>508472</v>
      </c>
      <c r="AE647" s="6">
        <f aca="true" t="shared" si="99" ref="AE647:AE710">SUM(Y647:AC647)</f>
        <v>276621</v>
      </c>
      <c r="AF647" s="6">
        <f aca="true" t="shared" si="100" ref="AF647:AF710">INT($E647*Y647/$AE647+$AF$731)</f>
        <v>3</v>
      </c>
      <c r="AG647" s="6">
        <f aca="true" t="shared" si="101" ref="AG647:AG710">INT($E647*Z647/$AE647+$AF$731)</f>
        <v>4</v>
      </c>
      <c r="AH647" s="6">
        <f aca="true" t="shared" si="102" ref="AH647:AH710">INT($E647*AA647/$AE647+$AF$731)</f>
        <v>1</v>
      </c>
      <c r="AI647" s="6">
        <f aca="true" t="shared" si="103" ref="AI647:AI710">INT($E647*AB647/$AE647+$AF$731)</f>
        <v>0</v>
      </c>
      <c r="AJ647" s="6">
        <f aca="true" t="shared" si="104" ref="AJ647:AJ710">INT($E647*AC647/$AE647+$AF$731)</f>
        <v>0</v>
      </c>
      <c r="AK647" s="6">
        <f aca="true" t="shared" si="105" ref="AK647:AK710">E647-SUM(AF647:AJ647)</f>
        <v>0</v>
      </c>
      <c r="AL647" s="6">
        <f aca="true" t="shared" si="106" ref="AL647:AL710">ABS(Y647-AF647/$E647*$AE647)</f>
        <v>8356.875</v>
      </c>
      <c r="AM647" s="6">
        <f aca="true" t="shared" si="107" ref="AM647:AM710">ABS(Z647-AG647/$E647*$AE647)</f>
        <v>6700.5</v>
      </c>
      <c r="AN647" s="6">
        <f aca="true" t="shared" si="108" ref="AN647:AN710">ABS(AA647-AH647/$E647*$AE647)</f>
        <v>8363.625</v>
      </c>
      <c r="AO647" s="6">
        <f aca="true" t="shared" si="109" ref="AO647:AO710">ABS(AB647-AI647/$E647*$AE647)</f>
        <v>0</v>
      </c>
      <c r="AP647" s="6">
        <f aca="true" t="shared" si="110" ref="AP647:AP710">ABS(AC647-AJ647/$E647*$AE647)</f>
        <v>10020</v>
      </c>
      <c r="AQ647" s="6">
        <f aca="true" t="shared" si="111" ref="AQ647:AQ710">SUM(AL647:AP647)/AE647/2</f>
        <v>0.060445519320658954</v>
      </c>
      <c r="AS647">
        <v>2</v>
      </c>
      <c r="AT647" t="s">
        <v>1695</v>
      </c>
      <c r="AU647">
        <v>1</v>
      </c>
      <c r="AV647">
        <v>2</v>
      </c>
    </row>
    <row r="648" spans="1:48" ht="12.75">
      <c r="A648">
        <v>3</v>
      </c>
      <c r="B648" t="s">
        <v>1696</v>
      </c>
      <c r="C648" s="13">
        <f t="shared" si="71"/>
        <v>0.875</v>
      </c>
      <c r="D648" s="6">
        <f t="shared" si="72"/>
        <v>7</v>
      </c>
      <c r="E648" s="6">
        <f t="shared" si="73"/>
        <v>8</v>
      </c>
      <c r="F648" s="13">
        <f t="shared" si="74"/>
        <v>0.2879777321962439</v>
      </c>
      <c r="G648" s="6">
        <f t="shared" si="75"/>
        <v>162018</v>
      </c>
      <c r="H648" s="6">
        <f t="shared" si="76"/>
        <v>562606</v>
      </c>
      <c r="I648" s="90">
        <f t="shared" si="77"/>
        <v>0.5817100019583803</v>
      </c>
      <c r="J648" s="13">
        <f t="shared" si="78"/>
        <v>0.875</v>
      </c>
      <c r="K648" s="6">
        <f t="shared" si="79"/>
        <v>7</v>
      </c>
      <c r="L648" s="6">
        <f t="shared" si="80"/>
        <v>8</v>
      </c>
      <c r="M648" s="13">
        <f t="shared" si="81"/>
        <v>0.356166036159482</v>
      </c>
      <c r="N648" s="6">
        <f t="shared" si="82"/>
        <v>197805</v>
      </c>
      <c r="O648" s="6">
        <f t="shared" si="83"/>
        <v>555373</v>
      </c>
      <c r="P648" s="91">
        <f t="shared" si="84"/>
        <v>0.4357134477769522</v>
      </c>
      <c r="Q648" s="6">
        <f t="shared" si="85"/>
        <v>317471</v>
      </c>
      <c r="R648" s="6">
        <f t="shared" si="86"/>
        <v>104015</v>
      </c>
      <c r="S648">
        <f t="shared" si="87"/>
        <v>0.3191278654165759</v>
      </c>
      <c r="T648" s="6">
        <f t="shared" si="88"/>
        <v>378138</v>
      </c>
      <c r="U648" s="14">
        <f t="shared" si="89"/>
        <v>0.5</v>
      </c>
      <c r="V648" s="6">
        <f t="shared" si="90"/>
        <v>4</v>
      </c>
      <c r="W648">
        <f t="shared" si="91"/>
        <v>0.48115260921469993</v>
      </c>
      <c r="X648" s="6">
        <f t="shared" si="92"/>
        <v>152752</v>
      </c>
      <c r="Y648" s="6">
        <f t="shared" si="93"/>
        <v>104015</v>
      </c>
      <c r="Z648" s="6">
        <f t="shared" si="94"/>
        <v>162018</v>
      </c>
      <c r="AA648" s="6">
        <f t="shared" si="95"/>
        <v>38832</v>
      </c>
      <c r="AB648" s="6">
        <f t="shared" si="96"/>
        <v>0</v>
      </c>
      <c r="AC648" s="6">
        <f t="shared" si="97"/>
        <v>12606</v>
      </c>
      <c r="AD648" s="6">
        <f t="shared" si="98"/>
        <v>562606</v>
      </c>
      <c r="AE648" s="6">
        <f t="shared" si="99"/>
        <v>317471</v>
      </c>
      <c r="AF648" s="6">
        <f t="shared" si="100"/>
        <v>3</v>
      </c>
      <c r="AG648" s="6">
        <f t="shared" si="101"/>
        <v>4</v>
      </c>
      <c r="AH648" s="6">
        <f t="shared" si="102"/>
        <v>1</v>
      </c>
      <c r="AI648" s="6">
        <f t="shared" si="103"/>
        <v>0</v>
      </c>
      <c r="AJ648" s="6">
        <f t="shared" si="104"/>
        <v>0</v>
      </c>
      <c r="AK648" s="6">
        <f t="shared" si="105"/>
        <v>0</v>
      </c>
      <c r="AL648" s="6">
        <f t="shared" si="106"/>
        <v>15036.625</v>
      </c>
      <c r="AM648" s="6">
        <f t="shared" si="107"/>
        <v>3282.5</v>
      </c>
      <c r="AN648" s="6">
        <f t="shared" si="108"/>
        <v>851.875</v>
      </c>
      <c r="AO648" s="6">
        <f t="shared" si="109"/>
        <v>0</v>
      </c>
      <c r="AP648" s="6">
        <f t="shared" si="110"/>
        <v>12606</v>
      </c>
      <c r="AQ648" s="6">
        <f t="shared" si="111"/>
        <v>0.050047090915390696</v>
      </c>
      <c r="AS648">
        <v>3</v>
      </c>
      <c r="AT648" t="s">
        <v>1696</v>
      </c>
      <c r="AU648">
        <v>1</v>
      </c>
      <c r="AV648">
        <v>3</v>
      </c>
    </row>
    <row r="649" spans="1:48" ht="12.75">
      <c r="A649">
        <v>4</v>
      </c>
      <c r="B649" t="s">
        <v>1697</v>
      </c>
      <c r="C649" s="13">
        <f t="shared" si="71"/>
        <v>0.875</v>
      </c>
      <c r="D649" s="6">
        <f t="shared" si="72"/>
        <v>7</v>
      </c>
      <c r="E649" s="6">
        <f t="shared" si="73"/>
        <v>8</v>
      </c>
      <c r="F649" s="13">
        <f t="shared" si="74"/>
        <v>0.2871184147956448</v>
      </c>
      <c r="G649" s="6">
        <f t="shared" si="75"/>
        <v>151550</v>
      </c>
      <c r="H649" s="6">
        <f t="shared" si="76"/>
        <v>527831</v>
      </c>
      <c r="I649" s="90">
        <f t="shared" si="77"/>
        <v>0.5095368093704975</v>
      </c>
      <c r="J649" s="13">
        <f t="shared" si="78"/>
        <v>0.875</v>
      </c>
      <c r="K649" s="6">
        <f t="shared" si="79"/>
        <v>7</v>
      </c>
      <c r="L649" s="6">
        <f t="shared" si="80"/>
        <v>8</v>
      </c>
      <c r="M649" s="13">
        <f t="shared" si="81"/>
        <v>0.34476151627055024</v>
      </c>
      <c r="N649" s="6">
        <f t="shared" si="82"/>
        <v>175797</v>
      </c>
      <c r="O649" s="6">
        <f t="shared" si="83"/>
        <v>509909</v>
      </c>
      <c r="P649" s="91">
        <f t="shared" si="84"/>
        <v>0.49425478988539895</v>
      </c>
      <c r="Q649" s="6">
        <f t="shared" si="85"/>
        <v>266948</v>
      </c>
      <c r="R649" s="6">
        <f t="shared" si="86"/>
        <v>60204</v>
      </c>
      <c r="S649">
        <f t="shared" si="87"/>
        <v>0.39590397502299435</v>
      </c>
      <c r="T649" s="6">
        <f t="shared" si="88"/>
        <v>308034</v>
      </c>
      <c r="U649" s="14">
        <f t="shared" si="89"/>
        <v>0.5</v>
      </c>
      <c r="V649" s="6">
        <f t="shared" si="90"/>
        <v>4</v>
      </c>
      <c r="W649">
        <f t="shared" si="91"/>
        <v>0.41173187287411783</v>
      </c>
      <c r="X649" s="6">
        <f t="shared" si="92"/>
        <v>109911</v>
      </c>
      <c r="Y649" s="6">
        <f t="shared" si="93"/>
        <v>60204</v>
      </c>
      <c r="Z649" s="6">
        <f t="shared" si="94"/>
        <v>151550</v>
      </c>
      <c r="AA649" s="6">
        <f t="shared" si="95"/>
        <v>36651</v>
      </c>
      <c r="AB649" s="6">
        <f t="shared" si="96"/>
        <v>0</v>
      </c>
      <c r="AC649" s="6">
        <f t="shared" si="97"/>
        <v>18543</v>
      </c>
      <c r="AD649" s="6">
        <f t="shared" si="98"/>
        <v>527831</v>
      </c>
      <c r="AE649" s="6">
        <f t="shared" si="99"/>
        <v>266948</v>
      </c>
      <c r="AF649" s="6">
        <f t="shared" si="100"/>
        <v>2</v>
      </c>
      <c r="AG649" s="6">
        <f t="shared" si="101"/>
        <v>5</v>
      </c>
      <c r="AH649" s="6">
        <f t="shared" si="102"/>
        <v>1</v>
      </c>
      <c r="AI649" s="6">
        <f t="shared" si="103"/>
        <v>0</v>
      </c>
      <c r="AJ649" s="6">
        <f t="shared" si="104"/>
        <v>1</v>
      </c>
      <c r="AK649" s="6">
        <f t="shared" si="105"/>
        <v>-1</v>
      </c>
      <c r="AL649" s="6">
        <f t="shared" si="106"/>
        <v>6533</v>
      </c>
      <c r="AM649" s="6">
        <f t="shared" si="107"/>
        <v>15292.5</v>
      </c>
      <c r="AN649" s="6">
        <f t="shared" si="108"/>
        <v>3282.5</v>
      </c>
      <c r="AO649" s="6">
        <f t="shared" si="109"/>
        <v>0</v>
      </c>
      <c r="AP649" s="6">
        <f t="shared" si="110"/>
        <v>14825.5</v>
      </c>
      <c r="AQ649" s="6">
        <f t="shared" si="111"/>
        <v>0.07479640229557817</v>
      </c>
      <c r="AS649">
        <v>4</v>
      </c>
      <c r="AT649" t="s">
        <v>1697</v>
      </c>
      <c r="AU649">
        <v>1</v>
      </c>
      <c r="AV649">
        <v>4</v>
      </c>
    </row>
    <row r="650" spans="1:48" ht="12.75">
      <c r="A650">
        <v>5</v>
      </c>
      <c r="B650" t="s">
        <v>1698</v>
      </c>
      <c r="C650" s="13">
        <f t="shared" si="71"/>
        <v>0.75</v>
      </c>
      <c r="D650" s="6">
        <f t="shared" si="72"/>
        <v>6</v>
      </c>
      <c r="E650" s="6">
        <f t="shared" si="73"/>
        <v>8</v>
      </c>
      <c r="F650" s="13">
        <f t="shared" si="74"/>
        <v>0.3067800979633926</v>
      </c>
      <c r="G650" s="6">
        <f t="shared" si="75"/>
        <v>154700</v>
      </c>
      <c r="H650" s="6">
        <f t="shared" si="76"/>
        <v>504270</v>
      </c>
      <c r="I650" s="90">
        <f t="shared" si="77"/>
        <v>0.38455192010914896</v>
      </c>
      <c r="J650" s="13">
        <f t="shared" si="78"/>
        <v>0.75</v>
      </c>
      <c r="K650" s="6">
        <f t="shared" si="79"/>
        <v>6</v>
      </c>
      <c r="L650" s="6">
        <f t="shared" si="80"/>
        <v>8</v>
      </c>
      <c r="M650" s="13">
        <f t="shared" si="81"/>
        <v>0.36404303650066017</v>
      </c>
      <c r="N650" s="6">
        <f t="shared" si="82"/>
        <v>177570</v>
      </c>
      <c r="O650" s="6">
        <f t="shared" si="83"/>
        <v>487772</v>
      </c>
      <c r="P650" s="91">
        <f t="shared" si="84"/>
        <v>0.4263886410058104</v>
      </c>
      <c r="Q650" s="6">
        <f t="shared" si="85"/>
        <v>289255</v>
      </c>
      <c r="R650" s="6">
        <f t="shared" si="86"/>
        <v>92957</v>
      </c>
      <c r="S650">
        <f t="shared" si="87"/>
        <v>0.29289914140213047</v>
      </c>
      <c r="T650" s="6">
        <f t="shared" si="88"/>
        <v>344904</v>
      </c>
      <c r="U650" s="14">
        <f t="shared" si="89"/>
        <v>0.125</v>
      </c>
      <c r="V650" s="6">
        <f t="shared" si="90"/>
        <v>1</v>
      </c>
      <c r="W650">
        <f t="shared" si="91"/>
        <v>0.4318680748820245</v>
      </c>
      <c r="X650" s="6">
        <f t="shared" si="92"/>
        <v>124920</v>
      </c>
      <c r="Y650" s="6">
        <f t="shared" si="93"/>
        <v>92957</v>
      </c>
      <c r="Z650" s="6">
        <f t="shared" si="94"/>
        <v>154700</v>
      </c>
      <c r="AA650" s="6">
        <f t="shared" si="95"/>
        <v>34586</v>
      </c>
      <c r="AB650" s="6">
        <f t="shared" si="96"/>
        <v>0</v>
      </c>
      <c r="AC650" s="6">
        <f t="shared" si="97"/>
        <v>7012</v>
      </c>
      <c r="AD650" s="6">
        <f t="shared" si="98"/>
        <v>504270</v>
      </c>
      <c r="AE650" s="6">
        <f t="shared" si="99"/>
        <v>289255</v>
      </c>
      <c r="AF650" s="6">
        <f t="shared" si="100"/>
        <v>3</v>
      </c>
      <c r="AG650" s="6">
        <f t="shared" si="101"/>
        <v>4</v>
      </c>
      <c r="AH650" s="6">
        <f t="shared" si="102"/>
        <v>1</v>
      </c>
      <c r="AI650" s="6">
        <f t="shared" si="103"/>
        <v>0</v>
      </c>
      <c r="AJ650" s="6">
        <f t="shared" si="104"/>
        <v>0</v>
      </c>
      <c r="AK650" s="6">
        <f t="shared" si="105"/>
        <v>0</v>
      </c>
      <c r="AL650" s="6">
        <f t="shared" si="106"/>
        <v>15513.625</v>
      </c>
      <c r="AM650" s="6">
        <f t="shared" si="107"/>
        <v>10072.5</v>
      </c>
      <c r="AN650" s="6">
        <f t="shared" si="108"/>
        <v>1570.875</v>
      </c>
      <c r="AO650" s="6">
        <f t="shared" si="109"/>
        <v>0</v>
      </c>
      <c r="AP650" s="6">
        <f t="shared" si="110"/>
        <v>7012</v>
      </c>
      <c r="AQ650" s="6">
        <f t="shared" si="111"/>
        <v>0.05906380183575046</v>
      </c>
      <c r="AS650">
        <v>5</v>
      </c>
      <c r="AT650" t="s">
        <v>1698</v>
      </c>
      <c r="AU650">
        <v>1</v>
      </c>
      <c r="AV650">
        <v>5</v>
      </c>
    </row>
    <row r="651" spans="1:48" ht="12.75">
      <c r="A651">
        <v>6</v>
      </c>
      <c r="B651" t="s">
        <v>1699</v>
      </c>
      <c r="C651" s="13">
        <f t="shared" si="71"/>
        <v>0.2857142857142857</v>
      </c>
      <c r="D651" s="6">
        <f t="shared" si="72"/>
        <v>2</v>
      </c>
      <c r="E651" s="6">
        <f t="shared" si="73"/>
        <v>7</v>
      </c>
      <c r="F651" s="13">
        <f t="shared" si="74"/>
        <v>0.18862738225802322</v>
      </c>
      <c r="G651" s="6">
        <f t="shared" si="75"/>
        <v>95798</v>
      </c>
      <c r="H651" s="6">
        <f t="shared" si="76"/>
        <v>507869</v>
      </c>
      <c r="I651" s="90">
        <f t="shared" si="77"/>
        <v>0.26252486047820867</v>
      </c>
      <c r="J651" s="13">
        <f t="shared" si="78"/>
        <v>0.2857142857142857</v>
      </c>
      <c r="K651" s="6">
        <f t="shared" si="79"/>
        <v>2</v>
      </c>
      <c r="L651" s="6">
        <f t="shared" si="80"/>
        <v>7</v>
      </c>
      <c r="M651" s="13">
        <f t="shared" si="81"/>
        <v>0.22817400311129296</v>
      </c>
      <c r="N651" s="6">
        <f t="shared" si="82"/>
        <v>115433</v>
      </c>
      <c r="O651" s="6">
        <f t="shared" si="83"/>
        <v>505899</v>
      </c>
      <c r="P651" s="91">
        <f t="shared" si="84"/>
        <v>0.39585011095380895</v>
      </c>
      <c r="Q651" s="6">
        <f t="shared" si="85"/>
        <v>306829</v>
      </c>
      <c r="R651" s="6">
        <f t="shared" si="86"/>
        <v>125536</v>
      </c>
      <c r="S651">
        <f t="shared" si="87"/>
        <v>0.27473072688421996</v>
      </c>
      <c r="T651" s="6">
        <f t="shared" si="88"/>
        <v>366913</v>
      </c>
      <c r="U651" s="14">
        <f t="shared" si="89"/>
        <v>0.2857142857142857</v>
      </c>
      <c r="V651" s="6">
        <f t="shared" si="90"/>
        <v>2</v>
      </c>
      <c r="W651">
        <f t="shared" si="91"/>
        <v>0.49408628258736953</v>
      </c>
      <c r="X651" s="6">
        <f t="shared" si="92"/>
        <v>151600</v>
      </c>
      <c r="Y651" s="6">
        <f t="shared" si="93"/>
        <v>125536</v>
      </c>
      <c r="Z651" s="6">
        <f t="shared" si="94"/>
        <v>95798</v>
      </c>
      <c r="AA651" s="6">
        <f t="shared" si="95"/>
        <v>77247</v>
      </c>
      <c r="AB651" s="6">
        <f t="shared" si="96"/>
        <v>0</v>
      </c>
      <c r="AC651" s="6">
        <f t="shared" si="97"/>
        <v>8248</v>
      </c>
      <c r="AD651" s="6">
        <f t="shared" si="98"/>
        <v>507869</v>
      </c>
      <c r="AE651" s="6">
        <f t="shared" si="99"/>
        <v>306829</v>
      </c>
      <c r="AF651" s="6">
        <f t="shared" si="100"/>
        <v>3</v>
      </c>
      <c r="AG651" s="6">
        <f t="shared" si="101"/>
        <v>2</v>
      </c>
      <c r="AH651" s="6">
        <f t="shared" si="102"/>
        <v>2</v>
      </c>
      <c r="AI651" s="6">
        <f t="shared" si="103"/>
        <v>0</v>
      </c>
      <c r="AJ651" s="6">
        <f t="shared" si="104"/>
        <v>0</v>
      </c>
      <c r="AK651" s="6">
        <f t="shared" si="105"/>
        <v>0</v>
      </c>
      <c r="AL651" s="6">
        <f t="shared" si="106"/>
        <v>5962.1428571428405</v>
      </c>
      <c r="AM651" s="6">
        <f t="shared" si="107"/>
        <v>8132.571428571435</v>
      </c>
      <c r="AN651" s="6">
        <f t="shared" si="108"/>
        <v>10418.428571428565</v>
      </c>
      <c r="AO651" s="6">
        <f t="shared" si="109"/>
        <v>0</v>
      </c>
      <c r="AP651" s="6">
        <f t="shared" si="110"/>
        <v>8248</v>
      </c>
      <c r="AQ651" s="6">
        <f t="shared" si="111"/>
        <v>0.053386646726911145</v>
      </c>
      <c r="AS651">
        <v>6</v>
      </c>
      <c r="AT651" t="s">
        <v>960</v>
      </c>
      <c r="AU651">
        <v>1</v>
      </c>
      <c r="AV651">
        <v>6</v>
      </c>
    </row>
    <row r="652" spans="1:48" ht="12.75">
      <c r="A652">
        <v>7</v>
      </c>
      <c r="B652" t="s">
        <v>1700</v>
      </c>
      <c r="C652" s="13">
        <f t="shared" si="71"/>
        <v>0.5</v>
      </c>
      <c r="D652" s="6">
        <f t="shared" si="72"/>
        <v>4</v>
      </c>
      <c r="E652" s="6">
        <f t="shared" si="73"/>
        <v>8</v>
      </c>
      <c r="F652" s="13">
        <f t="shared" si="74"/>
        <v>0.23296900284451544</v>
      </c>
      <c r="G652" s="6">
        <f t="shared" si="75"/>
        <v>124244</v>
      </c>
      <c r="H652" s="6">
        <f t="shared" si="76"/>
        <v>533307</v>
      </c>
      <c r="I652" s="90">
        <f t="shared" si="77"/>
        <v>0.4439098699974715</v>
      </c>
      <c r="J652" s="13">
        <f t="shared" si="78"/>
        <v>0.5</v>
      </c>
      <c r="K652" s="6">
        <f t="shared" si="79"/>
        <v>4</v>
      </c>
      <c r="L652" s="6">
        <f t="shared" si="80"/>
        <v>8</v>
      </c>
      <c r="M652" s="13">
        <f t="shared" si="81"/>
        <v>0.29372053730618797</v>
      </c>
      <c r="N652" s="6">
        <f t="shared" si="82"/>
        <v>157327</v>
      </c>
      <c r="O652" s="6">
        <f t="shared" si="83"/>
        <v>535635</v>
      </c>
      <c r="P652" s="91">
        <f t="shared" si="84"/>
        <v>0.396417073092984</v>
      </c>
      <c r="Q652" s="6">
        <f t="shared" si="85"/>
        <v>321895</v>
      </c>
      <c r="R652" s="6">
        <f t="shared" si="86"/>
        <v>125334</v>
      </c>
      <c r="S652">
        <f t="shared" si="87"/>
        <v>0.2675945373248574</v>
      </c>
      <c r="T652" s="6">
        <f t="shared" si="88"/>
        <v>392302</v>
      </c>
      <c r="U652" s="14">
        <f t="shared" si="89"/>
        <v>0.125</v>
      </c>
      <c r="V652" s="6">
        <f t="shared" si="90"/>
        <v>1</v>
      </c>
      <c r="W652">
        <f t="shared" si="91"/>
        <v>0.5079078581525032</v>
      </c>
      <c r="X652" s="6">
        <f t="shared" si="92"/>
        <v>163493</v>
      </c>
      <c r="Y652" s="6">
        <f t="shared" si="93"/>
        <v>125334</v>
      </c>
      <c r="Z652" s="6">
        <f t="shared" si="94"/>
        <v>124244</v>
      </c>
      <c r="AA652" s="6">
        <f t="shared" si="95"/>
        <v>60824</v>
      </c>
      <c r="AB652" s="6">
        <f t="shared" si="96"/>
        <v>0</v>
      </c>
      <c r="AC652" s="6">
        <f t="shared" si="97"/>
        <v>11493</v>
      </c>
      <c r="AD652" s="6">
        <f t="shared" si="98"/>
        <v>533307</v>
      </c>
      <c r="AE652" s="6">
        <f t="shared" si="99"/>
        <v>321895</v>
      </c>
      <c r="AF652" s="6">
        <f t="shared" si="100"/>
        <v>3</v>
      </c>
      <c r="AG652" s="6">
        <f t="shared" si="101"/>
        <v>3</v>
      </c>
      <c r="AH652" s="6">
        <f t="shared" si="102"/>
        <v>2</v>
      </c>
      <c r="AI652" s="6">
        <f t="shared" si="103"/>
        <v>0</v>
      </c>
      <c r="AJ652" s="6">
        <f t="shared" si="104"/>
        <v>0</v>
      </c>
      <c r="AK652" s="6">
        <f t="shared" si="105"/>
        <v>0</v>
      </c>
      <c r="AL652" s="6">
        <f t="shared" si="106"/>
        <v>4623.375</v>
      </c>
      <c r="AM652" s="6">
        <f t="shared" si="107"/>
        <v>3533.375</v>
      </c>
      <c r="AN652" s="6">
        <f t="shared" si="108"/>
        <v>19649.75</v>
      </c>
      <c r="AO652" s="6">
        <f t="shared" si="109"/>
        <v>0</v>
      </c>
      <c r="AP652" s="6">
        <f t="shared" si="110"/>
        <v>11493</v>
      </c>
      <c r="AQ652" s="6">
        <f t="shared" si="111"/>
        <v>0.06104397396666615</v>
      </c>
      <c r="AS652">
        <v>7</v>
      </c>
      <c r="AT652" t="s">
        <v>1700</v>
      </c>
      <c r="AU652">
        <v>1</v>
      </c>
      <c r="AV652">
        <v>7</v>
      </c>
    </row>
    <row r="653" spans="1:48" ht="12.75">
      <c r="A653">
        <v>8</v>
      </c>
      <c r="B653" t="s">
        <v>1701</v>
      </c>
      <c r="C653" s="13">
        <f t="shared" si="71"/>
        <v>0.875</v>
      </c>
      <c r="D653" s="6">
        <f t="shared" si="72"/>
        <v>7</v>
      </c>
      <c r="E653" s="6">
        <f t="shared" si="73"/>
        <v>8</v>
      </c>
      <c r="F653" s="13">
        <f t="shared" si="74"/>
        <v>0.27239026193075644</v>
      </c>
      <c r="G653" s="6">
        <f t="shared" si="75"/>
        <v>144457</v>
      </c>
      <c r="H653" s="6">
        <f t="shared" si="76"/>
        <v>530331</v>
      </c>
      <c r="I653" s="90">
        <f t="shared" si="77"/>
        <v>0.8437245973177911</v>
      </c>
      <c r="J653" s="13">
        <f t="shared" si="78"/>
        <v>0.875</v>
      </c>
      <c r="K653" s="6">
        <f t="shared" si="79"/>
        <v>7</v>
      </c>
      <c r="L653" s="6">
        <f t="shared" si="80"/>
        <v>8</v>
      </c>
      <c r="M653" s="13">
        <f t="shared" si="81"/>
        <v>0.3694199332288669</v>
      </c>
      <c r="N653" s="6">
        <f t="shared" si="82"/>
        <v>186007</v>
      </c>
      <c r="O653" s="6">
        <f t="shared" si="83"/>
        <v>503511</v>
      </c>
      <c r="P653" s="91">
        <f t="shared" si="84"/>
        <v>0.5086747710392189</v>
      </c>
      <c r="Q653" s="6">
        <f t="shared" si="85"/>
        <v>260565</v>
      </c>
      <c r="R653" s="6">
        <f t="shared" si="86"/>
        <v>43032</v>
      </c>
      <c r="S653">
        <f t="shared" si="87"/>
        <v>0.3894254544587904</v>
      </c>
      <c r="T653" s="6">
        <f t="shared" si="88"/>
        <v>307431</v>
      </c>
      <c r="U653" s="14">
        <f t="shared" si="89"/>
        <v>0</v>
      </c>
      <c r="V653" s="6">
        <f t="shared" si="90"/>
        <v>0</v>
      </c>
      <c r="W653">
        <f t="shared" si="91"/>
        <v>0.40863508145760175</v>
      </c>
      <c r="X653" s="6">
        <f t="shared" si="92"/>
        <v>106476</v>
      </c>
      <c r="Y653" s="6">
        <f t="shared" si="93"/>
        <v>43032</v>
      </c>
      <c r="Z653" s="6">
        <f t="shared" si="94"/>
        <v>144457</v>
      </c>
      <c r="AA653" s="6">
        <f t="shared" si="95"/>
        <v>56130</v>
      </c>
      <c r="AB653" s="6">
        <f t="shared" si="96"/>
        <v>0</v>
      </c>
      <c r="AC653" s="6">
        <f t="shared" si="97"/>
        <v>16946</v>
      </c>
      <c r="AD653" s="6">
        <f t="shared" si="98"/>
        <v>530331</v>
      </c>
      <c r="AE653" s="6">
        <f t="shared" si="99"/>
        <v>260565</v>
      </c>
      <c r="AF653" s="6">
        <f t="shared" si="100"/>
        <v>1</v>
      </c>
      <c r="AG653" s="6">
        <f t="shared" si="101"/>
        <v>4</v>
      </c>
      <c r="AH653" s="6">
        <f t="shared" si="102"/>
        <v>2</v>
      </c>
      <c r="AI653" s="6">
        <f t="shared" si="103"/>
        <v>0</v>
      </c>
      <c r="AJ653" s="6">
        <f t="shared" si="104"/>
        <v>1</v>
      </c>
      <c r="AK653" s="6">
        <f t="shared" si="105"/>
        <v>0</v>
      </c>
      <c r="AL653" s="6">
        <f t="shared" si="106"/>
        <v>10461.375</v>
      </c>
      <c r="AM653" s="6">
        <f t="shared" si="107"/>
        <v>14174.5</v>
      </c>
      <c r="AN653" s="6">
        <f t="shared" si="108"/>
        <v>9011.25</v>
      </c>
      <c r="AO653" s="6">
        <f t="shared" si="109"/>
        <v>0</v>
      </c>
      <c r="AP653" s="6">
        <f t="shared" si="110"/>
        <v>15624.625</v>
      </c>
      <c r="AQ653" s="6">
        <f t="shared" si="111"/>
        <v>0.09454790551301978</v>
      </c>
      <c r="AS653">
        <v>8</v>
      </c>
      <c r="AT653" t="s">
        <v>1701</v>
      </c>
      <c r="AU653">
        <v>1</v>
      </c>
      <c r="AV653">
        <v>8</v>
      </c>
    </row>
    <row r="654" spans="1:48" ht="12.75">
      <c r="A654">
        <v>9</v>
      </c>
      <c r="B654" t="s">
        <v>1702</v>
      </c>
      <c r="C654" s="13">
        <f t="shared" si="71"/>
        <v>0.7142857142857143</v>
      </c>
      <c r="D654" s="6">
        <f t="shared" si="72"/>
        <v>5</v>
      </c>
      <c r="E654" s="6">
        <f t="shared" si="73"/>
        <v>7</v>
      </c>
      <c r="F654" s="13">
        <f t="shared" si="74"/>
        <v>0.22548861592752198</v>
      </c>
      <c r="G654" s="6">
        <f t="shared" si="75"/>
        <v>106326</v>
      </c>
      <c r="H654" s="6">
        <f t="shared" si="76"/>
        <v>471536</v>
      </c>
      <c r="I654" s="90">
        <f t="shared" si="77"/>
        <v>0.781495120298831</v>
      </c>
      <c r="J654" s="13">
        <f t="shared" si="78"/>
        <v>0.7142857142857143</v>
      </c>
      <c r="K654" s="6">
        <f t="shared" si="79"/>
        <v>5</v>
      </c>
      <c r="L654" s="6">
        <f t="shared" si="80"/>
        <v>7</v>
      </c>
      <c r="M654" s="13">
        <f t="shared" si="81"/>
        <v>0.2993366235439964</v>
      </c>
      <c r="N654" s="6">
        <f t="shared" si="82"/>
        <v>140288</v>
      </c>
      <c r="O654" s="6">
        <f t="shared" si="83"/>
        <v>468663</v>
      </c>
      <c r="P654" s="91">
        <f t="shared" si="84"/>
        <v>0.3935500152692477</v>
      </c>
      <c r="Q654" s="6">
        <f t="shared" si="85"/>
        <v>285963</v>
      </c>
      <c r="R654" s="6">
        <f t="shared" si="86"/>
        <v>93076</v>
      </c>
      <c r="S654">
        <f t="shared" si="87"/>
        <v>0.2610575189421823</v>
      </c>
      <c r="T654" s="6">
        <f t="shared" si="88"/>
        <v>346315</v>
      </c>
      <c r="U654" s="14">
        <f t="shared" si="89"/>
        <v>0.42857142857142855</v>
      </c>
      <c r="V654" s="6">
        <f t="shared" si="90"/>
        <v>3</v>
      </c>
      <c r="W654">
        <f t="shared" si="91"/>
        <v>0.47731349859946914</v>
      </c>
      <c r="X654" s="6">
        <f t="shared" si="92"/>
        <v>136494</v>
      </c>
      <c r="Y654" s="6">
        <f t="shared" si="93"/>
        <v>93076</v>
      </c>
      <c r="Z654" s="6">
        <f t="shared" si="94"/>
        <v>106326</v>
      </c>
      <c r="AA654" s="6">
        <f t="shared" si="95"/>
        <v>76851</v>
      </c>
      <c r="AB654" s="6">
        <f t="shared" si="96"/>
        <v>0</v>
      </c>
      <c r="AC654" s="6">
        <f t="shared" si="97"/>
        <v>9710</v>
      </c>
      <c r="AD654" s="6">
        <f t="shared" si="98"/>
        <v>471536</v>
      </c>
      <c r="AE654" s="6">
        <f t="shared" si="99"/>
        <v>285963</v>
      </c>
      <c r="AF654" s="6">
        <f t="shared" si="100"/>
        <v>2</v>
      </c>
      <c r="AG654" s="6">
        <f t="shared" si="101"/>
        <v>3</v>
      </c>
      <c r="AH654" s="6">
        <f t="shared" si="102"/>
        <v>2</v>
      </c>
      <c r="AI654" s="6">
        <f t="shared" si="103"/>
        <v>0</v>
      </c>
      <c r="AJ654" s="6">
        <f t="shared" si="104"/>
        <v>0</v>
      </c>
      <c r="AK654" s="6">
        <f t="shared" si="105"/>
        <v>0</v>
      </c>
      <c r="AL654" s="6">
        <f t="shared" si="106"/>
        <v>11372.285714285725</v>
      </c>
      <c r="AM654" s="6">
        <f t="shared" si="107"/>
        <v>16229.57142857142</v>
      </c>
      <c r="AN654" s="6">
        <f t="shared" si="108"/>
        <v>4852.714285714275</v>
      </c>
      <c r="AO654" s="6">
        <f t="shared" si="109"/>
        <v>0</v>
      </c>
      <c r="AP654" s="6">
        <f t="shared" si="110"/>
        <v>9710</v>
      </c>
      <c r="AQ654" s="6">
        <f t="shared" si="111"/>
        <v>0.07372382341172008</v>
      </c>
      <c r="AS654">
        <v>9</v>
      </c>
      <c r="AT654" t="s">
        <v>1702</v>
      </c>
      <c r="AU654">
        <v>1</v>
      </c>
      <c r="AV654">
        <v>9</v>
      </c>
    </row>
    <row r="655" spans="1:48" ht="12.75">
      <c r="A655">
        <v>10</v>
      </c>
      <c r="B655" t="s">
        <v>1703</v>
      </c>
      <c r="C655" s="13">
        <f t="shared" si="71"/>
        <v>0.7142857142857143</v>
      </c>
      <c r="D655" s="6">
        <f t="shared" si="72"/>
        <v>5</v>
      </c>
      <c r="E655" s="6">
        <f t="shared" si="73"/>
        <v>7</v>
      </c>
      <c r="F655" s="13">
        <f t="shared" si="74"/>
        <v>0.2535676736921042</v>
      </c>
      <c r="G655" s="6">
        <f t="shared" si="75"/>
        <v>134578</v>
      </c>
      <c r="H655" s="6">
        <f t="shared" si="76"/>
        <v>530738</v>
      </c>
      <c r="I655" s="90">
        <f t="shared" si="77"/>
        <v>0.7268238157304223</v>
      </c>
      <c r="J655" s="13">
        <f t="shared" si="78"/>
        <v>0.7142857142857143</v>
      </c>
      <c r="K655" s="6">
        <f t="shared" si="79"/>
        <v>5</v>
      </c>
      <c r="L655" s="6">
        <f t="shared" si="80"/>
        <v>7</v>
      </c>
      <c r="M655" s="13">
        <f t="shared" si="81"/>
        <v>0.3417439914815942</v>
      </c>
      <c r="N655" s="6">
        <f t="shared" si="82"/>
        <v>179730</v>
      </c>
      <c r="O655" s="6">
        <f t="shared" si="83"/>
        <v>525920</v>
      </c>
      <c r="P655" s="91">
        <f t="shared" si="84"/>
        <v>0.43209455512889594</v>
      </c>
      <c r="Q655" s="6">
        <f t="shared" si="85"/>
        <v>301409</v>
      </c>
      <c r="R655" s="6">
        <f t="shared" si="86"/>
        <v>88342</v>
      </c>
      <c r="S655">
        <f t="shared" si="87"/>
        <v>0.2940960602372984</v>
      </c>
      <c r="T655" s="6">
        <f t="shared" si="88"/>
        <v>371249</v>
      </c>
      <c r="U655" s="14">
        <f t="shared" si="89"/>
        <v>0.2857142857142857</v>
      </c>
      <c r="V655" s="6">
        <f t="shared" si="90"/>
        <v>2</v>
      </c>
      <c r="W655">
        <f t="shared" si="91"/>
        <v>0.48481631271793474</v>
      </c>
      <c r="X655" s="6">
        <f t="shared" si="92"/>
        <v>146128</v>
      </c>
      <c r="Y655" s="6">
        <f t="shared" si="93"/>
        <v>88342</v>
      </c>
      <c r="Z655" s="6">
        <f t="shared" si="94"/>
        <v>134578</v>
      </c>
      <c r="AA655" s="6">
        <f t="shared" si="95"/>
        <v>57386</v>
      </c>
      <c r="AB655" s="6">
        <f t="shared" si="96"/>
        <v>0</v>
      </c>
      <c r="AC655" s="6">
        <f t="shared" si="97"/>
        <v>21103</v>
      </c>
      <c r="AD655" s="6">
        <f t="shared" si="98"/>
        <v>530738</v>
      </c>
      <c r="AE655" s="6">
        <f t="shared" si="99"/>
        <v>301409</v>
      </c>
      <c r="AF655" s="6">
        <f t="shared" si="100"/>
        <v>2</v>
      </c>
      <c r="AG655" s="6">
        <f t="shared" si="101"/>
        <v>3</v>
      </c>
      <c r="AH655" s="6">
        <f t="shared" si="102"/>
        <v>1</v>
      </c>
      <c r="AI655" s="6">
        <f t="shared" si="103"/>
        <v>0</v>
      </c>
      <c r="AJ655" s="6">
        <f t="shared" si="104"/>
        <v>1</v>
      </c>
      <c r="AK655" s="6">
        <f t="shared" si="105"/>
        <v>0</v>
      </c>
      <c r="AL655" s="6">
        <f t="shared" si="106"/>
        <v>2225.142857142855</v>
      </c>
      <c r="AM655" s="6">
        <f t="shared" si="107"/>
        <v>5402.71428571429</v>
      </c>
      <c r="AN655" s="6">
        <f t="shared" si="108"/>
        <v>14327.571428571428</v>
      </c>
      <c r="AO655" s="6">
        <f t="shared" si="109"/>
        <v>0</v>
      </c>
      <c r="AP655" s="6">
        <f t="shared" si="110"/>
        <v>21955.428571428572</v>
      </c>
      <c r="AQ655" s="6">
        <f t="shared" si="111"/>
        <v>0.07284264428543465</v>
      </c>
      <c r="AS655">
        <v>10</v>
      </c>
      <c r="AT655" t="s">
        <v>1703</v>
      </c>
      <c r="AU655">
        <v>1</v>
      </c>
      <c r="AV655">
        <v>10</v>
      </c>
    </row>
    <row r="656" spans="1:48" ht="12.75">
      <c r="A656">
        <v>11</v>
      </c>
      <c r="B656" t="s">
        <v>1704</v>
      </c>
      <c r="C656" s="13">
        <f t="shared" si="71"/>
        <v>0.75</v>
      </c>
      <c r="D656" s="6">
        <f t="shared" si="72"/>
        <v>6</v>
      </c>
      <c r="E656" s="6">
        <f t="shared" si="73"/>
        <v>8</v>
      </c>
      <c r="F656" s="13">
        <f t="shared" si="74"/>
        <v>0.23900960844545704</v>
      </c>
      <c r="G656" s="6">
        <f t="shared" si="75"/>
        <v>126514</v>
      </c>
      <c r="H656" s="6">
        <f t="shared" si="76"/>
        <v>529326</v>
      </c>
      <c r="I656" s="90">
        <f t="shared" si="77"/>
        <v>0.8185277306577614</v>
      </c>
      <c r="J656" s="13">
        <f t="shared" si="78"/>
        <v>0.75</v>
      </c>
      <c r="K656" s="6">
        <f t="shared" si="79"/>
        <v>6</v>
      </c>
      <c r="L656" s="6">
        <f t="shared" si="80"/>
        <v>8</v>
      </c>
      <c r="M656" s="13">
        <f t="shared" si="81"/>
        <v>0.3233565020069983</v>
      </c>
      <c r="N656" s="6">
        <f t="shared" si="82"/>
        <v>169573</v>
      </c>
      <c r="O656" s="6">
        <f t="shared" si="83"/>
        <v>524415</v>
      </c>
      <c r="P656" s="91">
        <f t="shared" si="84"/>
        <v>0.49510887430430395</v>
      </c>
      <c r="Q656" s="6">
        <f t="shared" si="85"/>
        <v>267252</v>
      </c>
      <c r="R656" s="6">
        <f t="shared" si="86"/>
        <v>61818</v>
      </c>
      <c r="S656">
        <f t="shared" si="87"/>
        <v>0.344725074606943</v>
      </c>
      <c r="T656" s="6">
        <f t="shared" si="88"/>
        <v>343636</v>
      </c>
      <c r="U656" s="14">
        <f t="shared" si="89"/>
        <v>0.125</v>
      </c>
      <c r="V656" s="6">
        <f t="shared" si="90"/>
        <v>1</v>
      </c>
      <c r="W656">
        <f t="shared" si="91"/>
        <v>0.4286478679298939</v>
      </c>
      <c r="X656" s="6">
        <f t="shared" si="92"/>
        <v>114557</v>
      </c>
      <c r="Y656" s="6">
        <f t="shared" si="93"/>
        <v>61818</v>
      </c>
      <c r="Z656" s="6">
        <f t="shared" si="94"/>
        <v>126514</v>
      </c>
      <c r="AA656" s="6">
        <f t="shared" si="95"/>
        <v>68902</v>
      </c>
      <c r="AB656" s="6">
        <f t="shared" si="96"/>
        <v>0</v>
      </c>
      <c r="AC656" s="6">
        <f t="shared" si="97"/>
        <v>10018</v>
      </c>
      <c r="AD656" s="6">
        <f t="shared" si="98"/>
        <v>529326</v>
      </c>
      <c r="AE656" s="6">
        <f t="shared" si="99"/>
        <v>267252</v>
      </c>
      <c r="AF656" s="6">
        <f t="shared" si="100"/>
        <v>2</v>
      </c>
      <c r="AG656" s="6">
        <f t="shared" si="101"/>
        <v>4</v>
      </c>
      <c r="AH656" s="6">
        <f t="shared" si="102"/>
        <v>2</v>
      </c>
      <c r="AI656" s="6">
        <f t="shared" si="103"/>
        <v>0</v>
      </c>
      <c r="AJ656" s="6">
        <f t="shared" si="104"/>
        <v>0</v>
      </c>
      <c r="AK656" s="6">
        <f t="shared" si="105"/>
        <v>0</v>
      </c>
      <c r="AL656" s="6">
        <f t="shared" si="106"/>
        <v>4995</v>
      </c>
      <c r="AM656" s="6">
        <f t="shared" si="107"/>
        <v>7112</v>
      </c>
      <c r="AN656" s="6">
        <f t="shared" si="108"/>
        <v>2089</v>
      </c>
      <c r="AO656" s="6">
        <f t="shared" si="109"/>
        <v>0</v>
      </c>
      <c r="AP656" s="6">
        <f t="shared" si="110"/>
        <v>10018</v>
      </c>
      <c r="AQ656" s="6">
        <f t="shared" si="111"/>
        <v>0.04530181252151527</v>
      </c>
      <c r="AS656">
        <v>11</v>
      </c>
      <c r="AT656" t="s">
        <v>1704</v>
      </c>
      <c r="AU656">
        <v>7</v>
      </c>
      <c r="AV656">
        <v>54</v>
      </c>
    </row>
    <row r="657" spans="1:48" ht="12.75">
      <c r="A657">
        <v>12</v>
      </c>
      <c r="B657" t="s">
        <v>1705</v>
      </c>
      <c r="C657" s="13">
        <f t="shared" si="71"/>
        <v>1</v>
      </c>
      <c r="D657" s="6">
        <f t="shared" si="72"/>
        <v>7</v>
      </c>
      <c r="E657" s="6">
        <f t="shared" si="73"/>
        <v>7</v>
      </c>
      <c r="F657" s="13">
        <f t="shared" si="74"/>
        <v>0.2865981340146174</v>
      </c>
      <c r="G657" s="6">
        <f t="shared" si="75"/>
        <v>141795</v>
      </c>
      <c r="H657" s="6">
        <f t="shared" si="76"/>
        <v>494752</v>
      </c>
      <c r="I657" s="90">
        <f t="shared" si="77"/>
        <v>0.9003266092657265</v>
      </c>
      <c r="J657" s="13">
        <f t="shared" si="78"/>
        <v>1</v>
      </c>
      <c r="K657" s="6">
        <f t="shared" si="79"/>
        <v>7</v>
      </c>
      <c r="L657" s="6">
        <f t="shared" si="80"/>
        <v>7</v>
      </c>
      <c r="M657" s="13">
        <f t="shared" si="81"/>
        <v>0.3862674744942089</v>
      </c>
      <c r="N657" s="6">
        <f t="shared" si="82"/>
        <v>189796</v>
      </c>
      <c r="O657" s="6">
        <f t="shared" si="83"/>
        <v>491359</v>
      </c>
      <c r="P657" s="91">
        <f t="shared" si="84"/>
        <v>0.4644266218226505</v>
      </c>
      <c r="Q657" s="6">
        <f t="shared" si="85"/>
        <v>264976</v>
      </c>
      <c r="R657" s="6">
        <f t="shared" si="86"/>
        <v>52688</v>
      </c>
      <c r="S657">
        <f t="shared" si="87"/>
        <v>0.3183883881235512</v>
      </c>
      <c r="T657" s="6">
        <f t="shared" si="88"/>
        <v>334916</v>
      </c>
      <c r="U657" s="14">
        <f t="shared" si="89"/>
        <v>0.2857142857142857</v>
      </c>
      <c r="V657" s="6">
        <f t="shared" si="90"/>
        <v>2</v>
      </c>
      <c r="W657">
        <f t="shared" si="91"/>
        <v>0.4648760642473281</v>
      </c>
      <c r="X657" s="6">
        <f t="shared" si="92"/>
        <v>123181</v>
      </c>
      <c r="Y657" s="6">
        <f t="shared" si="93"/>
        <v>52688</v>
      </c>
      <c r="Z657" s="6">
        <f t="shared" si="94"/>
        <v>141795</v>
      </c>
      <c r="AA657" s="6">
        <f t="shared" si="95"/>
        <v>50582</v>
      </c>
      <c r="AB657" s="6">
        <f t="shared" si="96"/>
        <v>0</v>
      </c>
      <c r="AC657" s="6">
        <f t="shared" si="97"/>
        <v>19911</v>
      </c>
      <c r="AD657" s="6">
        <f t="shared" si="98"/>
        <v>494752</v>
      </c>
      <c r="AE657" s="6">
        <f t="shared" si="99"/>
        <v>264976</v>
      </c>
      <c r="AF657" s="6">
        <f t="shared" si="100"/>
        <v>1</v>
      </c>
      <c r="AG657" s="6">
        <f t="shared" si="101"/>
        <v>4</v>
      </c>
      <c r="AH657" s="6">
        <f t="shared" si="102"/>
        <v>1</v>
      </c>
      <c r="AI657" s="6">
        <f t="shared" si="103"/>
        <v>0</v>
      </c>
      <c r="AJ657" s="6">
        <f t="shared" si="104"/>
        <v>1</v>
      </c>
      <c r="AK657" s="6">
        <f t="shared" si="105"/>
        <v>0</v>
      </c>
      <c r="AL657" s="6">
        <f t="shared" si="106"/>
        <v>14834.285714285717</v>
      </c>
      <c r="AM657" s="6">
        <f t="shared" si="107"/>
        <v>9619.85714285713</v>
      </c>
      <c r="AN657" s="6">
        <f t="shared" si="108"/>
        <v>12728.285714285717</v>
      </c>
      <c r="AO657" s="6">
        <f t="shared" si="109"/>
        <v>0</v>
      </c>
      <c r="AP657" s="6">
        <f t="shared" si="110"/>
        <v>17942.714285714283</v>
      </c>
      <c r="AQ657" s="6">
        <f t="shared" si="111"/>
        <v>0.10401912410396195</v>
      </c>
      <c r="AS657">
        <v>12</v>
      </c>
      <c r="AT657" t="s">
        <v>1705</v>
      </c>
      <c r="AU657">
        <v>7</v>
      </c>
      <c r="AV657">
        <v>55</v>
      </c>
    </row>
    <row r="658" spans="1:48" ht="12.75">
      <c r="A658">
        <v>13</v>
      </c>
      <c r="B658" t="s">
        <v>1706</v>
      </c>
      <c r="C658" s="13">
        <f t="shared" si="71"/>
        <v>1</v>
      </c>
      <c r="D658" s="6">
        <f t="shared" si="72"/>
        <v>8</v>
      </c>
      <c r="E658" s="6">
        <f t="shared" si="73"/>
        <v>8</v>
      </c>
      <c r="F658" s="13">
        <f t="shared" si="74"/>
        <v>0.30915946924095167</v>
      </c>
      <c r="G658" s="6">
        <f t="shared" si="75"/>
        <v>165123</v>
      </c>
      <c r="H658" s="6">
        <f t="shared" si="76"/>
        <v>534103</v>
      </c>
      <c r="I658" s="90">
        <f t="shared" si="77"/>
        <v>0.8328436938634991</v>
      </c>
      <c r="J658" s="13">
        <f t="shared" si="78"/>
        <v>1</v>
      </c>
      <c r="K658" s="6">
        <f t="shared" si="79"/>
        <v>8</v>
      </c>
      <c r="L658" s="6">
        <f t="shared" si="80"/>
        <v>8</v>
      </c>
      <c r="M658" s="13">
        <f t="shared" si="81"/>
        <v>0.4163660234971917</v>
      </c>
      <c r="N658" s="6">
        <f t="shared" si="82"/>
        <v>221356</v>
      </c>
      <c r="O658" s="6">
        <f t="shared" si="83"/>
        <v>531638</v>
      </c>
      <c r="P658" s="91">
        <f t="shared" si="84"/>
        <v>0.46847518175333225</v>
      </c>
      <c r="Q658" s="6">
        <f t="shared" si="85"/>
        <v>283889</v>
      </c>
      <c r="R658" s="6">
        <f t="shared" si="86"/>
        <v>74783</v>
      </c>
      <c r="S658">
        <f t="shared" si="87"/>
        <v>0.31094090339667213</v>
      </c>
      <c r="T658" s="6">
        <f t="shared" si="88"/>
        <v>366330</v>
      </c>
      <c r="U658" s="14">
        <f t="shared" si="89"/>
        <v>0.125</v>
      </c>
      <c r="V658" s="6">
        <f t="shared" si="90"/>
        <v>1</v>
      </c>
      <c r="W658">
        <f t="shared" si="91"/>
        <v>0.41835365230776816</v>
      </c>
      <c r="X658" s="6">
        <f t="shared" si="92"/>
        <v>118766</v>
      </c>
      <c r="Y658" s="6">
        <f t="shared" si="93"/>
        <v>74783</v>
      </c>
      <c r="Z658" s="6">
        <f t="shared" si="94"/>
        <v>165123</v>
      </c>
      <c r="AA658" s="6">
        <f t="shared" si="95"/>
        <v>39653</v>
      </c>
      <c r="AB658" s="6">
        <f t="shared" si="96"/>
        <v>0</v>
      </c>
      <c r="AC658" s="6">
        <f t="shared" si="97"/>
        <v>4330</v>
      </c>
      <c r="AD658" s="6">
        <f t="shared" si="98"/>
        <v>534103</v>
      </c>
      <c r="AE658" s="6">
        <f t="shared" si="99"/>
        <v>283889</v>
      </c>
      <c r="AF658" s="6">
        <f t="shared" si="100"/>
        <v>2</v>
      </c>
      <c r="AG658" s="6">
        <f t="shared" si="101"/>
        <v>5</v>
      </c>
      <c r="AH658" s="6">
        <f t="shared" si="102"/>
        <v>1</v>
      </c>
      <c r="AI658" s="6">
        <f t="shared" si="103"/>
        <v>0</v>
      </c>
      <c r="AJ658" s="6">
        <f t="shared" si="104"/>
        <v>0</v>
      </c>
      <c r="AK658" s="6">
        <f t="shared" si="105"/>
        <v>0</v>
      </c>
      <c r="AL658" s="6">
        <f t="shared" si="106"/>
        <v>3810.75</v>
      </c>
      <c r="AM658" s="6">
        <f t="shared" si="107"/>
        <v>12307.625</v>
      </c>
      <c r="AN658" s="6">
        <f t="shared" si="108"/>
        <v>4166.875</v>
      </c>
      <c r="AO658" s="6">
        <f t="shared" si="109"/>
        <v>0</v>
      </c>
      <c r="AP658" s="6">
        <f t="shared" si="110"/>
        <v>4330</v>
      </c>
      <c r="AQ658" s="6">
        <f t="shared" si="111"/>
        <v>0.04335365230776818</v>
      </c>
      <c r="AS658">
        <v>13</v>
      </c>
      <c r="AT658" t="s">
        <v>1706</v>
      </c>
      <c r="AU658">
        <v>7</v>
      </c>
      <c r="AV658">
        <v>56</v>
      </c>
    </row>
    <row r="659" spans="1:48" ht="12.75">
      <c r="A659">
        <v>14</v>
      </c>
      <c r="B659" t="s">
        <v>1707</v>
      </c>
      <c r="C659" s="13">
        <f t="shared" si="71"/>
        <v>1</v>
      </c>
      <c r="D659" s="6">
        <f t="shared" si="72"/>
        <v>7</v>
      </c>
      <c r="E659" s="6">
        <f t="shared" si="73"/>
        <v>7</v>
      </c>
      <c r="F659" s="13">
        <f t="shared" si="74"/>
        <v>0.3292897561787468</v>
      </c>
      <c r="G659" s="6">
        <f t="shared" si="75"/>
        <v>158283</v>
      </c>
      <c r="H659" s="6">
        <f t="shared" si="76"/>
        <v>480680</v>
      </c>
      <c r="I659" s="90">
        <f t="shared" si="77"/>
        <v>0.9311455682407175</v>
      </c>
      <c r="J659" s="13">
        <f t="shared" si="78"/>
        <v>1</v>
      </c>
      <c r="K659" s="6">
        <f t="shared" si="79"/>
        <v>7</v>
      </c>
      <c r="L659" s="6">
        <f t="shared" si="80"/>
        <v>7</v>
      </c>
      <c r="M659" s="13">
        <f t="shared" si="81"/>
        <v>0.47490292139593737</v>
      </c>
      <c r="N659" s="6">
        <f t="shared" si="82"/>
        <v>228576</v>
      </c>
      <c r="O659" s="6">
        <f t="shared" si="83"/>
        <v>481311</v>
      </c>
      <c r="P659" s="91">
        <f t="shared" si="84"/>
        <v>0.4814491969709578</v>
      </c>
      <c r="Q659" s="6">
        <f t="shared" si="85"/>
        <v>249257</v>
      </c>
      <c r="R659" s="6">
        <f t="shared" si="86"/>
        <v>41655</v>
      </c>
      <c r="S659">
        <f t="shared" si="87"/>
        <v>0.32365144366116705</v>
      </c>
      <c r="T659" s="6">
        <f t="shared" si="88"/>
        <v>325534</v>
      </c>
      <c r="U659" s="14">
        <f t="shared" si="89"/>
        <v>0.2857142857142857</v>
      </c>
      <c r="V659" s="6">
        <f t="shared" si="90"/>
        <v>2</v>
      </c>
      <c r="W659">
        <f t="shared" si="91"/>
        <v>0.36498072270788784</v>
      </c>
      <c r="X659" s="6">
        <f t="shared" si="92"/>
        <v>90974</v>
      </c>
      <c r="Y659" s="6">
        <f t="shared" si="93"/>
        <v>41655</v>
      </c>
      <c r="Z659" s="6">
        <f t="shared" si="94"/>
        <v>158283</v>
      </c>
      <c r="AA659" s="6">
        <f t="shared" si="95"/>
        <v>37835</v>
      </c>
      <c r="AB659" s="6">
        <f t="shared" si="96"/>
        <v>0</v>
      </c>
      <c r="AC659" s="6">
        <f t="shared" si="97"/>
        <v>11484</v>
      </c>
      <c r="AD659" s="6">
        <f t="shared" si="98"/>
        <v>480680</v>
      </c>
      <c r="AE659" s="6">
        <f t="shared" si="99"/>
        <v>249257</v>
      </c>
      <c r="AF659" s="6">
        <f t="shared" si="100"/>
        <v>1</v>
      </c>
      <c r="AG659" s="6">
        <f t="shared" si="101"/>
        <v>5</v>
      </c>
      <c r="AH659" s="6">
        <f t="shared" si="102"/>
        <v>1</v>
      </c>
      <c r="AI659" s="6">
        <f t="shared" si="103"/>
        <v>0</v>
      </c>
      <c r="AJ659" s="6">
        <f t="shared" si="104"/>
        <v>0</v>
      </c>
      <c r="AK659" s="6">
        <f t="shared" si="105"/>
        <v>0</v>
      </c>
      <c r="AL659" s="6">
        <f t="shared" si="106"/>
        <v>6046.857142857145</v>
      </c>
      <c r="AM659" s="6">
        <f t="shared" si="107"/>
        <v>19757.71428571429</v>
      </c>
      <c r="AN659" s="6">
        <f t="shared" si="108"/>
        <v>2226.857142857145</v>
      </c>
      <c r="AO659" s="6">
        <f t="shared" si="109"/>
        <v>0</v>
      </c>
      <c r="AP659" s="6">
        <f t="shared" si="110"/>
        <v>11484</v>
      </c>
      <c r="AQ659" s="6">
        <f t="shared" si="111"/>
        <v>0.07926643699360214</v>
      </c>
      <c r="AS659">
        <v>14</v>
      </c>
      <c r="AT659" t="s">
        <v>961</v>
      </c>
      <c r="AU659">
        <v>7</v>
      </c>
      <c r="AV659">
        <v>59</v>
      </c>
    </row>
    <row r="660" spans="1:48" ht="12.75">
      <c r="A660">
        <v>15</v>
      </c>
      <c r="B660" t="s">
        <v>1708</v>
      </c>
      <c r="C660" s="13">
        <f t="shared" si="71"/>
        <v>0.875</v>
      </c>
      <c r="D660" s="6">
        <f t="shared" si="72"/>
        <v>7</v>
      </c>
      <c r="E660" s="6">
        <f t="shared" si="73"/>
        <v>8</v>
      </c>
      <c r="F660" s="13">
        <f t="shared" si="74"/>
        <v>0.281557255127901</v>
      </c>
      <c r="G660" s="6">
        <f t="shared" si="75"/>
        <v>149539</v>
      </c>
      <c r="H660" s="6">
        <f t="shared" si="76"/>
        <v>531114</v>
      </c>
      <c r="I660" s="90">
        <f t="shared" si="77"/>
        <v>0.8276626754770406</v>
      </c>
      <c r="J660" s="13">
        <f t="shared" si="78"/>
        <v>0.875</v>
      </c>
      <c r="K660" s="6">
        <f t="shared" si="79"/>
        <v>7</v>
      </c>
      <c r="L660" s="6">
        <f t="shared" si="80"/>
        <v>8</v>
      </c>
      <c r="M660" s="13">
        <f t="shared" si="81"/>
        <v>0.38376294643191466</v>
      </c>
      <c r="N660" s="6">
        <f t="shared" si="82"/>
        <v>204977</v>
      </c>
      <c r="O660" s="6">
        <f t="shared" si="83"/>
        <v>534124</v>
      </c>
      <c r="P660" s="91">
        <f t="shared" si="84"/>
        <v>0.5193687230989956</v>
      </c>
      <c r="Q660" s="6">
        <f t="shared" si="85"/>
        <v>255270</v>
      </c>
      <c r="R660" s="6">
        <f t="shared" si="86"/>
        <v>43676</v>
      </c>
      <c r="S660">
        <f t="shared" si="87"/>
        <v>0.3580910050849615</v>
      </c>
      <c r="T660" s="6">
        <f t="shared" si="88"/>
        <v>342859</v>
      </c>
      <c r="U660" s="14">
        <f t="shared" si="89"/>
        <v>0.75</v>
      </c>
      <c r="V660" s="6">
        <f t="shared" si="90"/>
        <v>6</v>
      </c>
      <c r="W660">
        <f t="shared" si="91"/>
        <v>0.3703372899283112</v>
      </c>
      <c r="X660" s="6">
        <f t="shared" si="92"/>
        <v>94536</v>
      </c>
      <c r="Y660" s="6">
        <f t="shared" si="93"/>
        <v>43676</v>
      </c>
      <c r="Z660" s="6">
        <f t="shared" si="94"/>
        <v>149539</v>
      </c>
      <c r="AA660" s="6">
        <f t="shared" si="95"/>
        <v>51601</v>
      </c>
      <c r="AB660" s="6">
        <f t="shared" si="96"/>
        <v>0</v>
      </c>
      <c r="AC660" s="6">
        <f t="shared" si="97"/>
        <v>10454</v>
      </c>
      <c r="AD660" s="6">
        <f t="shared" si="98"/>
        <v>531114</v>
      </c>
      <c r="AE660" s="6">
        <f t="shared" si="99"/>
        <v>255270</v>
      </c>
      <c r="AF660" s="6">
        <f t="shared" si="100"/>
        <v>1</v>
      </c>
      <c r="AG660" s="6">
        <f t="shared" si="101"/>
        <v>5</v>
      </c>
      <c r="AH660" s="6">
        <f t="shared" si="102"/>
        <v>2</v>
      </c>
      <c r="AI660" s="6">
        <f t="shared" si="103"/>
        <v>0</v>
      </c>
      <c r="AJ660" s="6">
        <f t="shared" si="104"/>
        <v>0</v>
      </c>
      <c r="AK660" s="6">
        <f t="shared" si="105"/>
        <v>0</v>
      </c>
      <c r="AL660" s="6">
        <f t="shared" si="106"/>
        <v>11767.25</v>
      </c>
      <c r="AM660" s="6">
        <f t="shared" si="107"/>
        <v>10004.75</v>
      </c>
      <c r="AN660" s="6">
        <f t="shared" si="108"/>
        <v>12216.5</v>
      </c>
      <c r="AO660" s="6">
        <f t="shared" si="109"/>
        <v>0</v>
      </c>
      <c r="AP660" s="6">
        <f t="shared" si="110"/>
        <v>10454</v>
      </c>
      <c r="AQ660" s="6">
        <f t="shared" si="111"/>
        <v>0.0870499862890273</v>
      </c>
      <c r="AS660">
        <v>15</v>
      </c>
      <c r="AT660" t="s">
        <v>1708</v>
      </c>
      <c r="AU660">
        <v>7</v>
      </c>
      <c r="AV660">
        <v>60</v>
      </c>
    </row>
    <row r="661" spans="1:48" ht="12.75">
      <c r="A661">
        <v>16</v>
      </c>
      <c r="B661" t="s">
        <v>1709</v>
      </c>
      <c r="C661" s="13">
        <f t="shared" si="71"/>
        <v>0.8571428571428571</v>
      </c>
      <c r="D661" s="6">
        <f t="shared" si="72"/>
        <v>6</v>
      </c>
      <c r="E661" s="6">
        <f t="shared" si="73"/>
        <v>7</v>
      </c>
      <c r="F661" s="13">
        <f t="shared" si="74"/>
        <v>0.2921375368131464</v>
      </c>
      <c r="G661" s="6">
        <f t="shared" si="75"/>
        <v>131038</v>
      </c>
      <c r="H661" s="6">
        <f t="shared" si="76"/>
        <v>448549</v>
      </c>
      <c r="I661" s="90">
        <f t="shared" si="77"/>
        <v>0.512064079035933</v>
      </c>
      <c r="J661" s="13">
        <f t="shared" si="78"/>
        <v>0.8571428571428571</v>
      </c>
      <c r="K661" s="6">
        <f t="shared" si="79"/>
        <v>6</v>
      </c>
      <c r="L661" s="6">
        <f t="shared" si="80"/>
        <v>7</v>
      </c>
      <c r="M661" s="13">
        <f t="shared" si="81"/>
        <v>0.3539024841221722</v>
      </c>
      <c r="N661" s="6">
        <f t="shared" si="82"/>
        <v>164605</v>
      </c>
      <c r="O661" s="6">
        <f t="shared" si="83"/>
        <v>465114</v>
      </c>
      <c r="P661" s="91">
        <f t="shared" si="84"/>
        <v>0.4628680478609918</v>
      </c>
      <c r="Q661" s="6">
        <f t="shared" si="85"/>
        <v>240930</v>
      </c>
      <c r="R661" s="6">
        <f t="shared" si="86"/>
        <v>43746</v>
      </c>
      <c r="S661">
        <f t="shared" si="87"/>
        <v>0.3580606044969621</v>
      </c>
      <c r="T661" s="6">
        <f t="shared" si="88"/>
        <v>298575</v>
      </c>
      <c r="U661" s="14">
        <f t="shared" si="89"/>
        <v>0.42857142857142855</v>
      </c>
      <c r="V661" s="6">
        <f t="shared" si="90"/>
        <v>3</v>
      </c>
      <c r="W661">
        <f t="shared" si="91"/>
        <v>0.38785954426596936</v>
      </c>
      <c r="X661" s="6">
        <f t="shared" si="92"/>
        <v>93447</v>
      </c>
      <c r="Y661" s="6">
        <f t="shared" si="93"/>
        <v>43746</v>
      </c>
      <c r="Z661" s="6">
        <f t="shared" si="94"/>
        <v>131038</v>
      </c>
      <c r="AA661" s="6">
        <f t="shared" si="95"/>
        <v>58243</v>
      </c>
      <c r="AB661" s="6">
        <f t="shared" si="96"/>
        <v>0</v>
      </c>
      <c r="AC661" s="6">
        <f t="shared" si="97"/>
        <v>7903</v>
      </c>
      <c r="AD661" s="6">
        <f t="shared" si="98"/>
        <v>448549</v>
      </c>
      <c r="AE661" s="6">
        <f t="shared" si="99"/>
        <v>240930</v>
      </c>
      <c r="AF661" s="6">
        <f t="shared" si="100"/>
        <v>1</v>
      </c>
      <c r="AG661" s="6">
        <f t="shared" si="101"/>
        <v>4</v>
      </c>
      <c r="AH661" s="6">
        <f t="shared" si="102"/>
        <v>2</v>
      </c>
      <c r="AI661" s="6">
        <f t="shared" si="103"/>
        <v>0</v>
      </c>
      <c r="AJ661" s="6">
        <f t="shared" si="104"/>
        <v>0</v>
      </c>
      <c r="AK661" s="6">
        <f t="shared" si="105"/>
        <v>0</v>
      </c>
      <c r="AL661" s="6">
        <f t="shared" si="106"/>
        <v>9327.428571428572</v>
      </c>
      <c r="AM661" s="6">
        <f t="shared" si="107"/>
        <v>6636.28571428571</v>
      </c>
      <c r="AN661" s="6">
        <f t="shared" si="108"/>
        <v>10594.142857142855</v>
      </c>
      <c r="AO661" s="6">
        <f t="shared" si="109"/>
        <v>0</v>
      </c>
      <c r="AP661" s="6">
        <f t="shared" si="110"/>
        <v>7903</v>
      </c>
      <c r="AQ661" s="6">
        <f t="shared" si="111"/>
        <v>0.07151632661531801</v>
      </c>
      <c r="AS661">
        <v>16</v>
      </c>
      <c r="AT661" t="s">
        <v>1709</v>
      </c>
      <c r="AU661">
        <v>8</v>
      </c>
      <c r="AV661">
        <v>64</v>
      </c>
    </row>
    <row r="662" spans="1:48" ht="12.75">
      <c r="A662">
        <v>17</v>
      </c>
      <c r="B662" t="s">
        <v>1710</v>
      </c>
      <c r="C662" s="13">
        <f t="shared" si="71"/>
        <v>1</v>
      </c>
      <c r="D662" s="6">
        <f t="shared" si="72"/>
        <v>8</v>
      </c>
      <c r="E662" s="6">
        <f t="shared" si="73"/>
        <v>8</v>
      </c>
      <c r="F662" s="13">
        <f t="shared" si="74"/>
        <v>0.3240328882653321</v>
      </c>
      <c r="G662" s="6">
        <f t="shared" si="75"/>
        <v>165365</v>
      </c>
      <c r="H662" s="6">
        <f t="shared" si="76"/>
        <v>510334</v>
      </c>
      <c r="I662" s="90">
        <f t="shared" si="77"/>
        <v>0.81616827148373</v>
      </c>
      <c r="J662" s="13">
        <f t="shared" si="78"/>
        <v>1</v>
      </c>
      <c r="K662" s="6">
        <f t="shared" si="79"/>
        <v>8</v>
      </c>
      <c r="L662" s="6">
        <f t="shared" si="80"/>
        <v>8</v>
      </c>
      <c r="M662" s="13">
        <f t="shared" si="81"/>
        <v>0.4405406240107476</v>
      </c>
      <c r="N662" s="6">
        <f t="shared" si="82"/>
        <v>228230</v>
      </c>
      <c r="O662" s="6">
        <f t="shared" si="83"/>
        <v>518068</v>
      </c>
      <c r="P662" s="91">
        <f t="shared" si="84"/>
        <v>0.4868419505657079</v>
      </c>
      <c r="Q662" s="6">
        <f t="shared" si="85"/>
        <v>261882</v>
      </c>
      <c r="R662" s="6">
        <f t="shared" si="86"/>
        <v>50757</v>
      </c>
      <c r="S662">
        <f t="shared" si="87"/>
        <v>0.3585861315502984</v>
      </c>
      <c r="T662" s="6">
        <f t="shared" si="88"/>
        <v>332296</v>
      </c>
      <c r="U662" s="14">
        <f t="shared" si="89"/>
        <v>0.375</v>
      </c>
      <c r="V662" s="6">
        <f t="shared" si="90"/>
        <v>3</v>
      </c>
      <c r="W662">
        <f t="shared" si="91"/>
        <v>0.3685514850199708</v>
      </c>
      <c r="X662" s="6">
        <f t="shared" si="92"/>
        <v>96517</v>
      </c>
      <c r="Y662" s="6">
        <f t="shared" si="93"/>
        <v>50757</v>
      </c>
      <c r="Z662" s="6">
        <f t="shared" si="94"/>
        <v>165365</v>
      </c>
      <c r="AA662" s="6">
        <f t="shared" si="95"/>
        <v>32381</v>
      </c>
      <c r="AB662" s="6">
        <f t="shared" si="96"/>
        <v>0</v>
      </c>
      <c r="AC662" s="6">
        <f t="shared" si="97"/>
        <v>13379</v>
      </c>
      <c r="AD662" s="6">
        <f t="shared" si="98"/>
        <v>510334</v>
      </c>
      <c r="AE662" s="6">
        <f t="shared" si="99"/>
        <v>261882</v>
      </c>
      <c r="AF662" s="6">
        <f t="shared" si="100"/>
        <v>2</v>
      </c>
      <c r="AG662" s="6">
        <f t="shared" si="101"/>
        <v>5</v>
      </c>
      <c r="AH662" s="6">
        <f t="shared" si="102"/>
        <v>1</v>
      </c>
      <c r="AI662" s="6">
        <f t="shared" si="103"/>
        <v>0</v>
      </c>
      <c r="AJ662" s="6">
        <f t="shared" si="104"/>
        <v>0</v>
      </c>
      <c r="AK662" s="6">
        <f t="shared" si="105"/>
        <v>0</v>
      </c>
      <c r="AL662" s="6">
        <f t="shared" si="106"/>
        <v>14713.5</v>
      </c>
      <c r="AM662" s="6">
        <f t="shared" si="107"/>
        <v>1688.75</v>
      </c>
      <c r="AN662" s="6">
        <f t="shared" si="108"/>
        <v>354.25</v>
      </c>
      <c r="AO662" s="6">
        <f t="shared" si="109"/>
        <v>0</v>
      </c>
      <c r="AP662" s="6">
        <f t="shared" si="110"/>
        <v>13379</v>
      </c>
      <c r="AQ662" s="6">
        <f t="shared" si="111"/>
        <v>0.057536409527955336</v>
      </c>
      <c r="AS662">
        <v>17</v>
      </c>
      <c r="AT662" t="s">
        <v>1710</v>
      </c>
      <c r="AU662">
        <v>8</v>
      </c>
      <c r="AV662">
        <v>65</v>
      </c>
    </row>
    <row r="663" spans="1:48" ht="12.75">
      <c r="A663">
        <v>18</v>
      </c>
      <c r="B663" t="s">
        <v>1711</v>
      </c>
      <c r="C663" s="13">
        <f t="shared" si="71"/>
        <v>0.75</v>
      </c>
      <c r="D663" s="6">
        <f t="shared" si="72"/>
        <v>6</v>
      </c>
      <c r="E663" s="6">
        <f t="shared" si="73"/>
        <v>8</v>
      </c>
      <c r="F663" s="13">
        <f t="shared" si="74"/>
        <v>0.30857051068487934</v>
      </c>
      <c r="G663" s="6">
        <f t="shared" si="75"/>
        <v>155601</v>
      </c>
      <c r="H663" s="6">
        <f t="shared" si="76"/>
        <v>504264</v>
      </c>
      <c r="I663" s="90">
        <f t="shared" si="77"/>
        <v>0.5425780570738183</v>
      </c>
      <c r="J663" s="13">
        <f t="shared" si="78"/>
        <v>0.75</v>
      </c>
      <c r="K663" s="6">
        <f t="shared" si="79"/>
        <v>6</v>
      </c>
      <c r="L663" s="6">
        <f t="shared" si="80"/>
        <v>8</v>
      </c>
      <c r="M663" s="13">
        <f t="shared" si="81"/>
        <v>0.39724897594428665</v>
      </c>
      <c r="N663" s="6">
        <f t="shared" si="82"/>
        <v>201814</v>
      </c>
      <c r="O663" s="6">
        <f t="shared" si="83"/>
        <v>508029</v>
      </c>
      <c r="P663" s="91">
        <f t="shared" si="84"/>
        <v>0.3983310329509939</v>
      </c>
      <c r="Q663" s="6">
        <f t="shared" si="85"/>
        <v>303400</v>
      </c>
      <c r="R663" s="6">
        <f t="shared" si="86"/>
        <v>74351</v>
      </c>
      <c r="S663">
        <f t="shared" si="87"/>
        <v>0.28602697877483374</v>
      </c>
      <c r="T663" s="6">
        <f t="shared" si="88"/>
        <v>362719</v>
      </c>
      <c r="U663" s="14">
        <f t="shared" si="89"/>
        <v>0.25</v>
      </c>
      <c r="V663" s="6">
        <f t="shared" si="90"/>
        <v>2</v>
      </c>
      <c r="W663">
        <f t="shared" si="91"/>
        <v>0.4385431773236651</v>
      </c>
      <c r="X663" s="6">
        <f t="shared" si="92"/>
        <v>133054</v>
      </c>
      <c r="Y663" s="6">
        <f t="shared" si="93"/>
        <v>74351</v>
      </c>
      <c r="Z663" s="6">
        <f t="shared" si="94"/>
        <v>155601</v>
      </c>
      <c r="AA663" s="6">
        <f t="shared" si="95"/>
        <v>66377</v>
      </c>
      <c r="AB663" s="6">
        <f t="shared" si="96"/>
        <v>0</v>
      </c>
      <c r="AC663" s="6">
        <f t="shared" si="97"/>
        <v>7071</v>
      </c>
      <c r="AD663" s="6">
        <f t="shared" si="98"/>
        <v>504264</v>
      </c>
      <c r="AE663" s="6">
        <f t="shared" si="99"/>
        <v>303400</v>
      </c>
      <c r="AF663" s="6">
        <f t="shared" si="100"/>
        <v>2</v>
      </c>
      <c r="AG663" s="6">
        <f t="shared" si="101"/>
        <v>4</v>
      </c>
      <c r="AH663" s="6">
        <f t="shared" si="102"/>
        <v>2</v>
      </c>
      <c r="AI663" s="6">
        <f t="shared" si="103"/>
        <v>0</v>
      </c>
      <c r="AJ663" s="6">
        <f t="shared" si="104"/>
        <v>0</v>
      </c>
      <c r="AK663" s="6">
        <f t="shared" si="105"/>
        <v>0</v>
      </c>
      <c r="AL663" s="6">
        <f t="shared" si="106"/>
        <v>1499</v>
      </c>
      <c r="AM663" s="6">
        <f t="shared" si="107"/>
        <v>3901</v>
      </c>
      <c r="AN663" s="6">
        <f t="shared" si="108"/>
        <v>9473</v>
      </c>
      <c r="AO663" s="6">
        <f t="shared" si="109"/>
        <v>0</v>
      </c>
      <c r="AP663" s="6">
        <f t="shared" si="110"/>
        <v>7071</v>
      </c>
      <c r="AQ663" s="6">
        <f t="shared" si="111"/>
        <v>0.03616348055372445</v>
      </c>
      <c r="AS663">
        <v>18</v>
      </c>
      <c r="AT663" t="s">
        <v>1711</v>
      </c>
      <c r="AU663">
        <v>9</v>
      </c>
      <c r="AV663">
        <v>70</v>
      </c>
    </row>
    <row r="664" spans="1:48" ht="12.75">
      <c r="A664">
        <v>19</v>
      </c>
      <c r="B664" t="s">
        <v>1712</v>
      </c>
      <c r="C664" s="13">
        <f t="shared" si="71"/>
        <v>1</v>
      </c>
      <c r="D664" s="6">
        <f t="shared" si="72"/>
        <v>8</v>
      </c>
      <c r="E664" s="6">
        <f t="shared" si="73"/>
        <v>8</v>
      </c>
      <c r="F664" s="13">
        <f t="shared" si="74"/>
        <v>0.3324151016949827</v>
      </c>
      <c r="G664" s="6">
        <f t="shared" si="75"/>
        <v>167131</v>
      </c>
      <c r="H664" s="6">
        <f t="shared" si="76"/>
        <v>502778</v>
      </c>
      <c r="I664" s="90">
        <f t="shared" si="77"/>
        <v>0.7608585583835485</v>
      </c>
      <c r="J664" s="13">
        <f t="shared" si="78"/>
        <v>1</v>
      </c>
      <c r="K664" s="6">
        <f t="shared" si="79"/>
        <v>8</v>
      </c>
      <c r="L664" s="6">
        <f t="shared" si="80"/>
        <v>8</v>
      </c>
      <c r="M664" s="13">
        <f t="shared" si="81"/>
        <v>0.44495300510763347</v>
      </c>
      <c r="N664" s="6">
        <f t="shared" si="82"/>
        <v>228939</v>
      </c>
      <c r="O664" s="6">
        <f t="shared" si="83"/>
        <v>514524</v>
      </c>
      <c r="P664" s="91">
        <f t="shared" si="84"/>
        <v>0.4989518236677023</v>
      </c>
      <c r="Q664" s="6">
        <f t="shared" si="85"/>
        <v>251916</v>
      </c>
      <c r="R664" s="6">
        <f t="shared" si="86"/>
        <v>38890</v>
      </c>
      <c r="S664">
        <f t="shared" si="87"/>
        <v>0.3733994915689064</v>
      </c>
      <c r="T664" s="6">
        <f t="shared" si="88"/>
        <v>322401</v>
      </c>
      <c r="U664" s="14">
        <f t="shared" si="89"/>
        <v>0.375</v>
      </c>
      <c r="V664" s="6">
        <f t="shared" si="90"/>
        <v>3</v>
      </c>
      <c r="W664">
        <f t="shared" si="91"/>
        <v>0.33656059956493434</v>
      </c>
      <c r="X664" s="6">
        <f t="shared" si="92"/>
        <v>84785</v>
      </c>
      <c r="Y664" s="6">
        <f t="shared" si="93"/>
        <v>38890</v>
      </c>
      <c r="Z664" s="6">
        <f t="shared" si="94"/>
        <v>167131</v>
      </c>
      <c r="AA664" s="6">
        <f t="shared" si="95"/>
        <v>36417</v>
      </c>
      <c r="AB664" s="6">
        <f t="shared" si="96"/>
        <v>0</v>
      </c>
      <c r="AC664" s="6">
        <f t="shared" si="97"/>
        <v>9478</v>
      </c>
      <c r="AD664" s="6">
        <f t="shared" si="98"/>
        <v>502778</v>
      </c>
      <c r="AE664" s="6">
        <f t="shared" si="99"/>
        <v>251916</v>
      </c>
      <c r="AF664" s="6">
        <f t="shared" si="100"/>
        <v>1</v>
      </c>
      <c r="AG664" s="6">
        <f t="shared" si="101"/>
        <v>5</v>
      </c>
      <c r="AH664" s="6">
        <f t="shared" si="102"/>
        <v>1</v>
      </c>
      <c r="AI664" s="6">
        <f t="shared" si="103"/>
        <v>0</v>
      </c>
      <c r="AJ664" s="6">
        <f t="shared" si="104"/>
        <v>0</v>
      </c>
      <c r="AK664" s="6">
        <f t="shared" si="105"/>
        <v>1</v>
      </c>
      <c r="AL664" s="6">
        <f t="shared" si="106"/>
        <v>7400.5</v>
      </c>
      <c r="AM664" s="6">
        <f t="shared" si="107"/>
        <v>9683.5</v>
      </c>
      <c r="AN664" s="6">
        <f t="shared" si="108"/>
        <v>4927.5</v>
      </c>
      <c r="AO664" s="6">
        <f t="shared" si="109"/>
        <v>0</v>
      </c>
      <c r="AP664" s="6">
        <f t="shared" si="110"/>
        <v>9478</v>
      </c>
      <c r="AQ664" s="6">
        <f t="shared" si="111"/>
        <v>0.0625</v>
      </c>
      <c r="AS664">
        <v>19</v>
      </c>
      <c r="AT664" t="s">
        <v>962</v>
      </c>
      <c r="AU664">
        <v>9</v>
      </c>
      <c r="AV664">
        <v>71</v>
      </c>
    </row>
    <row r="665" spans="1:48" ht="12.75">
      <c r="A665">
        <v>20</v>
      </c>
      <c r="B665" t="s">
        <v>1713</v>
      </c>
      <c r="C665" s="13">
        <f t="shared" si="71"/>
        <v>1</v>
      </c>
      <c r="D665" s="6">
        <f t="shared" si="72"/>
        <v>8</v>
      </c>
      <c r="E665" s="6">
        <f t="shared" si="73"/>
        <v>8</v>
      </c>
      <c r="F665" s="13">
        <f t="shared" si="74"/>
        <v>0.29265222760520565</v>
      </c>
      <c r="G665" s="6">
        <f t="shared" si="75"/>
        <v>147876</v>
      </c>
      <c r="H665" s="6">
        <f t="shared" si="76"/>
        <v>505296</v>
      </c>
      <c r="I665" s="90">
        <f t="shared" si="77"/>
        <v>0.7533607998662997</v>
      </c>
      <c r="J665" s="13">
        <f t="shared" si="78"/>
        <v>1</v>
      </c>
      <c r="K665" s="6">
        <f t="shared" si="79"/>
        <v>8</v>
      </c>
      <c r="L665" s="6">
        <f t="shared" si="80"/>
        <v>8</v>
      </c>
      <c r="M665" s="13">
        <f t="shared" si="81"/>
        <v>0.37542268720264876</v>
      </c>
      <c r="N665" s="6">
        <f t="shared" si="82"/>
        <v>191514</v>
      </c>
      <c r="O665" s="6">
        <f t="shared" si="83"/>
        <v>510129</v>
      </c>
      <c r="P665" s="91">
        <f t="shared" si="84"/>
        <v>0.47538670403090466</v>
      </c>
      <c r="Q665" s="6">
        <f t="shared" si="85"/>
        <v>265085</v>
      </c>
      <c r="R665" s="6">
        <f t="shared" si="86"/>
        <v>61349</v>
      </c>
      <c r="S665">
        <f t="shared" si="87"/>
        <v>0.3504446914407924</v>
      </c>
      <c r="T665" s="6">
        <f t="shared" si="88"/>
        <v>331357</v>
      </c>
      <c r="U665" s="14">
        <f t="shared" si="89"/>
        <v>0.375</v>
      </c>
      <c r="V665" s="6">
        <f t="shared" si="90"/>
        <v>3</v>
      </c>
      <c r="W665">
        <f t="shared" si="91"/>
        <v>0.4421562894920497</v>
      </c>
      <c r="X665" s="6">
        <f t="shared" si="92"/>
        <v>117209</v>
      </c>
      <c r="Y665" s="6">
        <f t="shared" si="93"/>
        <v>61349</v>
      </c>
      <c r="Z665" s="6">
        <f t="shared" si="94"/>
        <v>147876</v>
      </c>
      <c r="AA665" s="6">
        <f t="shared" si="95"/>
        <v>38389</v>
      </c>
      <c r="AB665" s="6">
        <f t="shared" si="96"/>
        <v>0</v>
      </c>
      <c r="AC665" s="6">
        <f t="shared" si="97"/>
        <v>17471</v>
      </c>
      <c r="AD665" s="6">
        <f t="shared" si="98"/>
        <v>505296</v>
      </c>
      <c r="AE665" s="6">
        <f t="shared" si="99"/>
        <v>265085</v>
      </c>
      <c r="AF665" s="6">
        <f t="shared" si="100"/>
        <v>2</v>
      </c>
      <c r="AG665" s="6">
        <f t="shared" si="101"/>
        <v>5</v>
      </c>
      <c r="AH665" s="6">
        <f t="shared" si="102"/>
        <v>1</v>
      </c>
      <c r="AI665" s="6">
        <f t="shared" si="103"/>
        <v>0</v>
      </c>
      <c r="AJ665" s="6">
        <f t="shared" si="104"/>
        <v>1</v>
      </c>
      <c r="AK665" s="6">
        <f t="shared" si="105"/>
        <v>-1</v>
      </c>
      <c r="AL665" s="6">
        <f t="shared" si="106"/>
        <v>4922.25</v>
      </c>
      <c r="AM665" s="6">
        <f t="shared" si="107"/>
        <v>17802.125</v>
      </c>
      <c r="AN665" s="6">
        <f t="shared" si="108"/>
        <v>5253.375</v>
      </c>
      <c r="AO665" s="6">
        <f t="shared" si="109"/>
        <v>0</v>
      </c>
      <c r="AP665" s="6">
        <f t="shared" si="110"/>
        <v>15664.625</v>
      </c>
      <c r="AQ665" s="6">
        <f t="shared" si="111"/>
        <v>0.08231769998302431</v>
      </c>
      <c r="AS665">
        <v>20</v>
      </c>
      <c r="AT665" t="s">
        <v>1713</v>
      </c>
      <c r="AU665">
        <v>5</v>
      </c>
      <c r="AV665">
        <v>37</v>
      </c>
    </row>
    <row r="666" spans="1:48" ht="12.75">
      <c r="A666">
        <v>21</v>
      </c>
      <c r="B666" t="s">
        <v>1714</v>
      </c>
      <c r="C666" s="13">
        <f t="shared" si="71"/>
        <v>0.75</v>
      </c>
      <c r="D666" s="6">
        <f t="shared" si="72"/>
        <v>6</v>
      </c>
      <c r="E666" s="6">
        <f t="shared" si="73"/>
        <v>8</v>
      </c>
      <c r="F666" s="13">
        <f t="shared" si="74"/>
        <v>0.2629333788150127</v>
      </c>
      <c r="G666" s="6">
        <f t="shared" si="75"/>
        <v>138746</v>
      </c>
      <c r="H666" s="6">
        <f t="shared" si="76"/>
        <v>527685</v>
      </c>
      <c r="I666" s="90">
        <f t="shared" si="77"/>
        <v>0.6467923054617386</v>
      </c>
      <c r="J666" s="13">
        <f t="shared" si="78"/>
        <v>0.75</v>
      </c>
      <c r="K666" s="6">
        <f t="shared" si="79"/>
        <v>6</v>
      </c>
      <c r="L666" s="6">
        <f t="shared" si="80"/>
        <v>8</v>
      </c>
      <c r="M666" s="13">
        <f t="shared" si="81"/>
        <v>0.34003716171333087</v>
      </c>
      <c r="N666" s="6">
        <f t="shared" si="82"/>
        <v>181723</v>
      </c>
      <c r="O666" s="6">
        <f t="shared" si="83"/>
        <v>534421</v>
      </c>
      <c r="P666" s="91">
        <f t="shared" si="84"/>
        <v>0.4675080777357704</v>
      </c>
      <c r="Q666" s="6">
        <f t="shared" si="85"/>
        <v>280988</v>
      </c>
      <c r="R666" s="6">
        <f t="shared" si="86"/>
        <v>93473</v>
      </c>
      <c r="S666">
        <f t="shared" si="87"/>
        <v>0.3454785646522124</v>
      </c>
      <c r="T666" s="6">
        <f t="shared" si="88"/>
        <v>349790</v>
      </c>
      <c r="U666" s="14">
        <f t="shared" si="89"/>
        <v>0</v>
      </c>
      <c r="V666" s="6">
        <f t="shared" si="90"/>
        <v>0</v>
      </c>
      <c r="W666">
        <f t="shared" si="91"/>
        <v>0.456852249918146</v>
      </c>
      <c r="X666" s="6">
        <f t="shared" si="92"/>
        <v>128370</v>
      </c>
      <c r="Y666" s="6">
        <f t="shared" si="93"/>
        <v>93473</v>
      </c>
      <c r="Z666" s="6">
        <f t="shared" si="94"/>
        <v>138746</v>
      </c>
      <c r="AA666" s="6">
        <f t="shared" si="95"/>
        <v>35650</v>
      </c>
      <c r="AB666" s="6">
        <f t="shared" si="96"/>
        <v>0</v>
      </c>
      <c r="AC666" s="6">
        <f t="shared" si="97"/>
        <v>13119</v>
      </c>
      <c r="AD666" s="6">
        <f t="shared" si="98"/>
        <v>527685</v>
      </c>
      <c r="AE666" s="6">
        <f t="shared" si="99"/>
        <v>280988</v>
      </c>
      <c r="AF666" s="6">
        <f t="shared" si="100"/>
        <v>3</v>
      </c>
      <c r="AG666" s="6">
        <f t="shared" si="101"/>
        <v>4</v>
      </c>
      <c r="AH666" s="6">
        <f t="shared" si="102"/>
        <v>1</v>
      </c>
      <c r="AI666" s="6">
        <f t="shared" si="103"/>
        <v>0</v>
      </c>
      <c r="AJ666" s="6">
        <f t="shared" si="104"/>
        <v>0</v>
      </c>
      <c r="AK666" s="6">
        <f t="shared" si="105"/>
        <v>0</v>
      </c>
      <c r="AL666" s="6">
        <f t="shared" si="106"/>
        <v>11897.5</v>
      </c>
      <c r="AM666" s="6">
        <f t="shared" si="107"/>
        <v>1748</v>
      </c>
      <c r="AN666" s="6">
        <f t="shared" si="108"/>
        <v>526.5</v>
      </c>
      <c r="AO666" s="6">
        <f t="shared" si="109"/>
        <v>0</v>
      </c>
      <c r="AP666" s="6">
        <f t="shared" si="110"/>
        <v>13119</v>
      </c>
      <c r="AQ666" s="6">
        <f t="shared" si="111"/>
        <v>0.04856257206713454</v>
      </c>
      <c r="AS666">
        <v>21</v>
      </c>
      <c r="AT666" t="s">
        <v>1714</v>
      </c>
      <c r="AU666">
        <v>5</v>
      </c>
      <c r="AV666">
        <v>38</v>
      </c>
    </row>
    <row r="667" spans="1:48" ht="12.75">
      <c r="A667">
        <v>22</v>
      </c>
      <c r="B667" t="s">
        <v>1715</v>
      </c>
      <c r="C667" s="13">
        <f t="shared" si="71"/>
        <v>0.7142857142857143</v>
      </c>
      <c r="D667" s="6">
        <f t="shared" si="72"/>
        <v>5</v>
      </c>
      <c r="E667" s="6">
        <f t="shared" si="73"/>
        <v>7</v>
      </c>
      <c r="F667" s="13">
        <f t="shared" si="74"/>
        <v>0.27118790563134915</v>
      </c>
      <c r="G667" s="6">
        <f t="shared" si="75"/>
        <v>141191</v>
      </c>
      <c r="H667" s="6">
        <f t="shared" si="76"/>
        <v>520639</v>
      </c>
      <c r="I667" s="90">
        <f t="shared" si="77"/>
        <v>0.636158556903059</v>
      </c>
      <c r="J667" s="13">
        <f t="shared" si="78"/>
        <v>0.7142857142857143</v>
      </c>
      <c r="K667" s="6">
        <f t="shared" si="79"/>
        <v>5</v>
      </c>
      <c r="L667" s="6">
        <f t="shared" si="80"/>
        <v>7</v>
      </c>
      <c r="M667" s="13">
        <f t="shared" si="81"/>
        <v>0.35754405982104226</v>
      </c>
      <c r="N667" s="6">
        <f t="shared" si="82"/>
        <v>186766</v>
      </c>
      <c r="O667" s="6">
        <f t="shared" si="83"/>
        <v>522358</v>
      </c>
      <c r="P667" s="91">
        <f t="shared" si="84"/>
        <v>0.42289571084763145</v>
      </c>
      <c r="Q667" s="6">
        <f t="shared" si="85"/>
        <v>300463</v>
      </c>
      <c r="R667" s="6">
        <f t="shared" si="86"/>
        <v>102459</v>
      </c>
      <c r="S667">
        <f t="shared" si="87"/>
        <v>0.28419398190513023</v>
      </c>
      <c r="T667" s="6">
        <f t="shared" si="88"/>
        <v>373907</v>
      </c>
      <c r="U667" s="14">
        <f t="shared" si="89"/>
        <v>0.42857142857142855</v>
      </c>
      <c r="V667" s="6">
        <f t="shared" si="90"/>
        <v>3</v>
      </c>
      <c r="W667">
        <f t="shared" si="91"/>
        <v>0.48567044860764885</v>
      </c>
      <c r="X667" s="6">
        <f t="shared" si="92"/>
        <v>145926</v>
      </c>
      <c r="Y667" s="6">
        <f t="shared" si="93"/>
        <v>102459</v>
      </c>
      <c r="Z667" s="6">
        <f t="shared" si="94"/>
        <v>141191</v>
      </c>
      <c r="AA667" s="6">
        <f t="shared" si="95"/>
        <v>43008</v>
      </c>
      <c r="AB667" s="6">
        <f t="shared" si="96"/>
        <v>0</v>
      </c>
      <c r="AC667" s="6">
        <f t="shared" si="97"/>
        <v>13805</v>
      </c>
      <c r="AD667" s="6">
        <f t="shared" si="98"/>
        <v>520639</v>
      </c>
      <c r="AE667" s="6">
        <f t="shared" si="99"/>
        <v>300463</v>
      </c>
      <c r="AF667" s="6">
        <f t="shared" si="100"/>
        <v>2</v>
      </c>
      <c r="AG667" s="6">
        <f t="shared" si="101"/>
        <v>3</v>
      </c>
      <c r="AH667" s="6">
        <f t="shared" si="102"/>
        <v>1</v>
      </c>
      <c r="AI667" s="6">
        <f t="shared" si="103"/>
        <v>0</v>
      </c>
      <c r="AJ667" s="6">
        <f t="shared" si="104"/>
        <v>0</v>
      </c>
      <c r="AK667" s="6">
        <f t="shared" si="105"/>
        <v>1</v>
      </c>
      <c r="AL667" s="6">
        <f t="shared" si="106"/>
        <v>16612.42857142858</v>
      </c>
      <c r="AM667" s="6">
        <f t="shared" si="107"/>
        <v>12421.14285714287</v>
      </c>
      <c r="AN667" s="6">
        <f t="shared" si="108"/>
        <v>84.71428571428987</v>
      </c>
      <c r="AO667" s="6">
        <f t="shared" si="109"/>
        <v>0</v>
      </c>
      <c r="AP667" s="6">
        <f t="shared" si="110"/>
        <v>13805</v>
      </c>
      <c r="AQ667" s="6">
        <f t="shared" si="111"/>
        <v>0.07142857142857147</v>
      </c>
      <c r="AS667">
        <v>22</v>
      </c>
      <c r="AT667" t="s">
        <v>963</v>
      </c>
      <c r="AU667">
        <v>5</v>
      </c>
      <c r="AV667">
        <v>39</v>
      </c>
    </row>
    <row r="668" spans="1:48" ht="12.75">
      <c r="A668">
        <v>23</v>
      </c>
      <c r="B668" t="s">
        <v>1716</v>
      </c>
      <c r="C668" s="13">
        <f t="shared" si="71"/>
        <v>1</v>
      </c>
      <c r="D668" s="6">
        <f t="shared" si="72"/>
        <v>8</v>
      </c>
      <c r="E668" s="6">
        <f t="shared" si="73"/>
        <v>8</v>
      </c>
      <c r="F668" s="13">
        <f t="shared" si="74"/>
        <v>0.30518896161302217</v>
      </c>
      <c r="G668" s="6">
        <f t="shared" si="75"/>
        <v>153966</v>
      </c>
      <c r="H668" s="6">
        <f t="shared" si="76"/>
        <v>504494</v>
      </c>
      <c r="I668" s="90">
        <f t="shared" si="77"/>
        <v>0.6906318358063737</v>
      </c>
      <c r="J668" s="13">
        <f t="shared" si="78"/>
        <v>1</v>
      </c>
      <c r="K668" s="6">
        <f t="shared" si="79"/>
        <v>8</v>
      </c>
      <c r="L668" s="6">
        <f t="shared" si="80"/>
        <v>8</v>
      </c>
      <c r="M668" s="13">
        <f t="shared" si="81"/>
        <v>0.3866936178206352</v>
      </c>
      <c r="N668" s="6">
        <f t="shared" si="82"/>
        <v>197619</v>
      </c>
      <c r="O668" s="6">
        <f t="shared" si="83"/>
        <v>511048</v>
      </c>
      <c r="P668" s="91">
        <f t="shared" si="84"/>
        <v>0.434663246738316</v>
      </c>
      <c r="Q668" s="6">
        <f t="shared" si="85"/>
        <v>285209</v>
      </c>
      <c r="R668" s="6">
        <f t="shared" si="86"/>
        <v>91412</v>
      </c>
      <c r="S668">
        <f t="shared" si="87"/>
        <v>0.29905018706657693</v>
      </c>
      <c r="T668" s="6">
        <f t="shared" si="88"/>
        <v>358219</v>
      </c>
      <c r="U668" s="14">
        <f t="shared" si="89"/>
        <v>0.375</v>
      </c>
      <c r="V668" s="6">
        <f t="shared" si="90"/>
        <v>3</v>
      </c>
      <c r="W668">
        <f t="shared" si="91"/>
        <v>0.4601643005655502</v>
      </c>
      <c r="X668" s="6">
        <f t="shared" si="92"/>
        <v>131243</v>
      </c>
      <c r="Y668" s="6">
        <f t="shared" si="93"/>
        <v>91412</v>
      </c>
      <c r="Z668" s="6">
        <f t="shared" si="94"/>
        <v>153966</v>
      </c>
      <c r="AA668" s="6">
        <f t="shared" si="95"/>
        <v>29318</v>
      </c>
      <c r="AB668" s="6">
        <f t="shared" si="96"/>
        <v>0</v>
      </c>
      <c r="AC668" s="6">
        <f t="shared" si="97"/>
        <v>10513</v>
      </c>
      <c r="AD668" s="6">
        <f t="shared" si="98"/>
        <v>504494</v>
      </c>
      <c r="AE668" s="6">
        <f t="shared" si="99"/>
        <v>285209</v>
      </c>
      <c r="AF668" s="6">
        <f t="shared" si="100"/>
        <v>3</v>
      </c>
      <c r="AG668" s="6">
        <f t="shared" si="101"/>
        <v>4</v>
      </c>
      <c r="AH668" s="6">
        <f t="shared" si="102"/>
        <v>1</v>
      </c>
      <c r="AI668" s="6">
        <f t="shared" si="103"/>
        <v>0</v>
      </c>
      <c r="AJ668" s="6">
        <f t="shared" si="104"/>
        <v>0</v>
      </c>
      <c r="AK668" s="6">
        <f t="shared" si="105"/>
        <v>0</v>
      </c>
      <c r="AL668" s="6">
        <f t="shared" si="106"/>
        <v>15541.375</v>
      </c>
      <c r="AM668" s="6">
        <f t="shared" si="107"/>
        <v>11361.5</v>
      </c>
      <c r="AN668" s="6">
        <f t="shared" si="108"/>
        <v>6333.125</v>
      </c>
      <c r="AO668" s="6">
        <f t="shared" si="109"/>
        <v>0</v>
      </c>
      <c r="AP668" s="6">
        <f t="shared" si="110"/>
        <v>10513</v>
      </c>
      <c r="AQ668" s="6">
        <f t="shared" si="111"/>
        <v>0.07669638756140235</v>
      </c>
      <c r="AS668">
        <v>23</v>
      </c>
      <c r="AT668" t="s">
        <v>1716</v>
      </c>
      <c r="AU668">
        <v>5</v>
      </c>
      <c r="AV668">
        <v>41</v>
      </c>
    </row>
    <row r="669" spans="1:48" ht="12.75">
      <c r="A669">
        <v>24</v>
      </c>
      <c r="B669" t="s">
        <v>1717</v>
      </c>
      <c r="C669" s="13">
        <f t="shared" si="71"/>
        <v>1</v>
      </c>
      <c r="D669" s="6">
        <f t="shared" si="72"/>
        <v>8</v>
      </c>
      <c r="E669" s="6">
        <f t="shared" si="73"/>
        <v>8</v>
      </c>
      <c r="F669" s="13">
        <f t="shared" si="74"/>
        <v>0.2973618867952666</v>
      </c>
      <c r="G669" s="6">
        <f t="shared" si="75"/>
        <v>159518</v>
      </c>
      <c r="H669" s="6">
        <f t="shared" si="76"/>
        <v>536444</v>
      </c>
      <c r="I669" s="90">
        <f t="shared" si="77"/>
        <v>0.6968728068352061</v>
      </c>
      <c r="J669" s="13">
        <f t="shared" si="78"/>
        <v>1</v>
      </c>
      <c r="K669" s="6">
        <f t="shared" si="79"/>
        <v>8</v>
      </c>
      <c r="L669" s="6">
        <f t="shared" si="80"/>
        <v>8</v>
      </c>
      <c r="M669" s="13">
        <f t="shared" si="81"/>
        <v>0.3750891380468466</v>
      </c>
      <c r="N669" s="6">
        <f t="shared" si="82"/>
        <v>199352</v>
      </c>
      <c r="O669" s="6">
        <f t="shared" si="83"/>
        <v>531479</v>
      </c>
      <c r="P669" s="91">
        <f t="shared" si="84"/>
        <v>0.44032741534997133</v>
      </c>
      <c r="Q669" s="6">
        <f t="shared" si="85"/>
        <v>300233</v>
      </c>
      <c r="R669" s="6">
        <f t="shared" si="86"/>
        <v>83347</v>
      </c>
      <c r="S669">
        <f t="shared" si="87"/>
        <v>0.321461431213651</v>
      </c>
      <c r="T669" s="6">
        <f t="shared" si="88"/>
        <v>360629</v>
      </c>
      <c r="U669" s="14">
        <f t="shared" si="89"/>
        <v>0.625</v>
      </c>
      <c r="V669" s="6">
        <f t="shared" si="90"/>
        <v>5</v>
      </c>
      <c r="W669">
        <f t="shared" si="91"/>
        <v>0.4686859872165951</v>
      </c>
      <c r="X669" s="6">
        <f t="shared" si="92"/>
        <v>140715</v>
      </c>
      <c r="Y669" s="6">
        <f t="shared" si="93"/>
        <v>83347</v>
      </c>
      <c r="Z669" s="6">
        <f t="shared" si="94"/>
        <v>159518</v>
      </c>
      <c r="AA669" s="6">
        <f t="shared" si="95"/>
        <v>45506</v>
      </c>
      <c r="AB669" s="6">
        <f t="shared" si="96"/>
        <v>0</v>
      </c>
      <c r="AC669" s="6">
        <f t="shared" si="97"/>
        <v>11862</v>
      </c>
      <c r="AD669" s="6">
        <f t="shared" si="98"/>
        <v>536444</v>
      </c>
      <c r="AE669" s="6">
        <f t="shared" si="99"/>
        <v>300233</v>
      </c>
      <c r="AF669" s="6">
        <f t="shared" si="100"/>
        <v>2</v>
      </c>
      <c r="AG669" s="6">
        <f t="shared" si="101"/>
        <v>4</v>
      </c>
      <c r="AH669" s="6">
        <f t="shared" si="102"/>
        <v>1</v>
      </c>
      <c r="AI669" s="6">
        <f t="shared" si="103"/>
        <v>0</v>
      </c>
      <c r="AJ669" s="6">
        <f t="shared" si="104"/>
        <v>0</v>
      </c>
      <c r="AK669" s="6">
        <f t="shared" si="105"/>
        <v>1</v>
      </c>
      <c r="AL669" s="6">
        <f t="shared" si="106"/>
        <v>8288.75</v>
      </c>
      <c r="AM669" s="6">
        <f t="shared" si="107"/>
        <v>9401.5</v>
      </c>
      <c r="AN669" s="6">
        <f t="shared" si="108"/>
        <v>7976.875</v>
      </c>
      <c r="AO669" s="6">
        <f t="shared" si="109"/>
        <v>0</v>
      </c>
      <c r="AP669" s="6">
        <f t="shared" si="110"/>
        <v>11862</v>
      </c>
      <c r="AQ669" s="6">
        <f t="shared" si="111"/>
        <v>0.0625</v>
      </c>
      <c r="AS669">
        <v>24</v>
      </c>
      <c r="AT669" t="s">
        <v>1717</v>
      </c>
      <c r="AU669">
        <v>8</v>
      </c>
      <c r="AV669">
        <v>62</v>
      </c>
    </row>
    <row r="670" spans="1:48" ht="12.75">
      <c r="A670">
        <v>25</v>
      </c>
      <c r="B670" t="s">
        <v>1718</v>
      </c>
      <c r="C670" s="13">
        <f t="shared" si="71"/>
        <v>1</v>
      </c>
      <c r="D670" s="6">
        <f t="shared" si="72"/>
        <v>8</v>
      </c>
      <c r="E670" s="6">
        <f t="shared" si="73"/>
        <v>8</v>
      </c>
      <c r="F670" s="13">
        <f t="shared" si="74"/>
        <v>0.29847006730362635</v>
      </c>
      <c r="G670" s="6">
        <f t="shared" si="75"/>
        <v>160225</v>
      </c>
      <c r="H670" s="6">
        <f t="shared" si="76"/>
        <v>536821</v>
      </c>
      <c r="I670" s="90">
        <f t="shared" si="77"/>
        <v>0.8415008225233631</v>
      </c>
      <c r="J670" s="13">
        <f t="shared" si="78"/>
        <v>1</v>
      </c>
      <c r="K670" s="6">
        <f t="shared" si="79"/>
        <v>8</v>
      </c>
      <c r="L670" s="6">
        <f t="shared" si="80"/>
        <v>8</v>
      </c>
      <c r="M670" s="13">
        <f t="shared" si="81"/>
        <v>0.3985780489368361</v>
      </c>
      <c r="N670" s="6">
        <f t="shared" si="82"/>
        <v>211405</v>
      </c>
      <c r="O670" s="6">
        <f t="shared" si="83"/>
        <v>530398</v>
      </c>
      <c r="P670" s="91">
        <f t="shared" si="84"/>
        <v>0.441918255805939</v>
      </c>
      <c r="Q670" s="6">
        <f t="shared" si="85"/>
        <v>299590</v>
      </c>
      <c r="R670" s="6">
        <f t="shared" si="86"/>
        <v>83122</v>
      </c>
      <c r="S670">
        <f t="shared" si="87"/>
        <v>0.29983144732823275</v>
      </c>
      <c r="T670" s="6">
        <f t="shared" si="88"/>
        <v>371368</v>
      </c>
      <c r="U670" s="14">
        <f t="shared" si="89"/>
        <v>0.5</v>
      </c>
      <c r="V670" s="6">
        <f t="shared" si="90"/>
        <v>4</v>
      </c>
      <c r="W670">
        <f t="shared" si="91"/>
        <v>0.4651857538636136</v>
      </c>
      <c r="X670" s="6">
        <f t="shared" si="92"/>
        <v>139365</v>
      </c>
      <c r="Y670" s="6">
        <f t="shared" si="93"/>
        <v>83122</v>
      </c>
      <c r="Z670" s="6">
        <f t="shared" si="94"/>
        <v>160225</v>
      </c>
      <c r="AA670" s="6">
        <f t="shared" si="95"/>
        <v>41757</v>
      </c>
      <c r="AB670" s="6">
        <f t="shared" si="96"/>
        <v>0</v>
      </c>
      <c r="AC670" s="6">
        <f t="shared" si="97"/>
        <v>14486</v>
      </c>
      <c r="AD670" s="6">
        <f t="shared" si="98"/>
        <v>536821</v>
      </c>
      <c r="AE670" s="6">
        <f t="shared" si="99"/>
        <v>299590</v>
      </c>
      <c r="AF670" s="6">
        <f t="shared" si="100"/>
        <v>2</v>
      </c>
      <c r="AG670" s="6">
        <f t="shared" si="101"/>
        <v>4</v>
      </c>
      <c r="AH670" s="6">
        <f t="shared" si="102"/>
        <v>1</v>
      </c>
      <c r="AI670" s="6">
        <f t="shared" si="103"/>
        <v>0</v>
      </c>
      <c r="AJ670" s="6">
        <f t="shared" si="104"/>
        <v>0</v>
      </c>
      <c r="AK670" s="6">
        <f t="shared" si="105"/>
        <v>1</v>
      </c>
      <c r="AL670" s="6">
        <f t="shared" si="106"/>
        <v>8224.5</v>
      </c>
      <c r="AM670" s="6">
        <f t="shared" si="107"/>
        <v>10430</v>
      </c>
      <c r="AN670" s="6">
        <f t="shared" si="108"/>
        <v>4308.25</v>
      </c>
      <c r="AO670" s="6">
        <f t="shared" si="109"/>
        <v>0</v>
      </c>
      <c r="AP670" s="6">
        <f t="shared" si="110"/>
        <v>14486</v>
      </c>
      <c r="AQ670" s="6">
        <f t="shared" si="111"/>
        <v>0.0625</v>
      </c>
      <c r="AS670">
        <v>25</v>
      </c>
      <c r="AT670" t="s">
        <v>1718</v>
      </c>
      <c r="AU670">
        <v>8</v>
      </c>
      <c r="AV670">
        <v>66</v>
      </c>
    </row>
    <row r="671" spans="1:48" ht="12.75">
      <c r="A671">
        <v>26</v>
      </c>
      <c r="B671" t="s">
        <v>1719</v>
      </c>
      <c r="C671" s="13">
        <f t="shared" si="71"/>
        <v>1</v>
      </c>
      <c r="D671" s="6">
        <f t="shared" si="72"/>
        <v>7</v>
      </c>
      <c r="E671" s="6">
        <f t="shared" si="73"/>
        <v>7</v>
      </c>
      <c r="F671" s="13">
        <f t="shared" si="74"/>
        <v>0.2789889260607249</v>
      </c>
      <c r="G671" s="6">
        <f t="shared" si="75"/>
        <v>136598</v>
      </c>
      <c r="H671" s="6">
        <f t="shared" si="76"/>
        <v>489618</v>
      </c>
      <c r="I671" s="90">
        <f t="shared" si="77"/>
        <v>0.7122492427668963</v>
      </c>
      <c r="J671" s="13">
        <f t="shared" si="78"/>
        <v>1</v>
      </c>
      <c r="K671" s="6">
        <f t="shared" si="79"/>
        <v>7</v>
      </c>
      <c r="L671" s="6">
        <f t="shared" si="80"/>
        <v>7</v>
      </c>
      <c r="M671" s="13">
        <f t="shared" si="81"/>
        <v>0.3481745743260077</v>
      </c>
      <c r="N671" s="6">
        <f t="shared" si="82"/>
        <v>170499</v>
      </c>
      <c r="O671" s="6">
        <f t="shared" si="83"/>
        <v>489694</v>
      </c>
      <c r="P671" s="91">
        <f t="shared" si="84"/>
        <v>0.4165002103680828</v>
      </c>
      <c r="Q671" s="6">
        <f t="shared" si="85"/>
        <v>285692</v>
      </c>
      <c r="R671" s="6">
        <f t="shared" si="86"/>
        <v>99146</v>
      </c>
      <c r="S671">
        <f t="shared" si="87"/>
        <v>0.29773491200627333</v>
      </c>
      <c r="T671" s="6">
        <f t="shared" si="88"/>
        <v>343895</v>
      </c>
      <c r="U671" s="14">
        <f t="shared" si="89"/>
        <v>0.42857142857142855</v>
      </c>
      <c r="V671" s="6">
        <f t="shared" si="90"/>
        <v>3</v>
      </c>
      <c r="W671">
        <f t="shared" si="91"/>
        <v>0.5218697058370553</v>
      </c>
      <c r="X671" s="6">
        <f t="shared" si="92"/>
        <v>149094</v>
      </c>
      <c r="Y671" s="6">
        <f t="shared" si="93"/>
        <v>99146</v>
      </c>
      <c r="Z671" s="6">
        <f t="shared" si="94"/>
        <v>136598</v>
      </c>
      <c r="AA671" s="6">
        <f t="shared" si="95"/>
        <v>36270</v>
      </c>
      <c r="AB671" s="6">
        <f t="shared" si="96"/>
        <v>0</v>
      </c>
      <c r="AC671" s="6">
        <f t="shared" si="97"/>
        <v>13678</v>
      </c>
      <c r="AD671" s="6">
        <f t="shared" si="98"/>
        <v>489618</v>
      </c>
      <c r="AE671" s="6">
        <f t="shared" si="99"/>
        <v>285692</v>
      </c>
      <c r="AF671" s="6">
        <f t="shared" si="100"/>
        <v>2</v>
      </c>
      <c r="AG671" s="6">
        <f t="shared" si="101"/>
        <v>3</v>
      </c>
      <c r="AH671" s="6">
        <f t="shared" si="102"/>
        <v>1</v>
      </c>
      <c r="AI671" s="6">
        <f t="shared" si="103"/>
        <v>0</v>
      </c>
      <c r="AJ671" s="6">
        <f t="shared" si="104"/>
        <v>0</v>
      </c>
      <c r="AK671" s="6">
        <f t="shared" si="105"/>
        <v>1</v>
      </c>
      <c r="AL671" s="6">
        <f t="shared" si="106"/>
        <v>17519.71428571429</v>
      </c>
      <c r="AM671" s="6">
        <f t="shared" si="107"/>
        <v>14158.571428571435</v>
      </c>
      <c r="AN671" s="6">
        <f t="shared" si="108"/>
        <v>4543.142857142855</v>
      </c>
      <c r="AO671" s="6">
        <f t="shared" si="109"/>
        <v>0</v>
      </c>
      <c r="AP671" s="6">
        <f t="shared" si="110"/>
        <v>13678</v>
      </c>
      <c r="AQ671" s="6">
        <f t="shared" si="111"/>
        <v>0.08733081180332067</v>
      </c>
      <c r="AS671">
        <v>26</v>
      </c>
      <c r="AT671" t="s">
        <v>1719</v>
      </c>
      <c r="AU671">
        <v>8</v>
      </c>
      <c r="AV671">
        <v>67</v>
      </c>
    </row>
    <row r="672" spans="1:48" ht="12.75">
      <c r="A672">
        <v>27</v>
      </c>
      <c r="B672" t="s">
        <v>1720</v>
      </c>
      <c r="C672" s="13">
        <f t="shared" si="71"/>
        <v>0.625</v>
      </c>
      <c r="D672" s="6">
        <f t="shared" si="72"/>
        <v>5</v>
      </c>
      <c r="E672" s="6">
        <f t="shared" si="73"/>
        <v>8</v>
      </c>
      <c r="F672" s="13">
        <f t="shared" si="74"/>
        <v>0.26692178820209855</v>
      </c>
      <c r="G672" s="6">
        <f t="shared" si="75"/>
        <v>151358</v>
      </c>
      <c r="H672" s="6">
        <f t="shared" si="76"/>
        <v>567050</v>
      </c>
      <c r="I672" s="90">
        <f t="shared" si="77"/>
        <v>0.45219744516950366</v>
      </c>
      <c r="J672" s="13">
        <f t="shared" si="78"/>
        <v>0.625</v>
      </c>
      <c r="K672" s="6">
        <f t="shared" si="79"/>
        <v>5</v>
      </c>
      <c r="L672" s="6">
        <f t="shared" si="80"/>
        <v>8</v>
      </c>
      <c r="M672" s="13">
        <f t="shared" si="81"/>
        <v>0.33080817855240435</v>
      </c>
      <c r="N672" s="6">
        <f t="shared" si="82"/>
        <v>179477</v>
      </c>
      <c r="O672" s="6">
        <f t="shared" si="83"/>
        <v>542541</v>
      </c>
      <c r="P672" s="91">
        <f t="shared" si="84"/>
        <v>0.3875813420333304</v>
      </c>
      <c r="Q672" s="6">
        <f t="shared" si="85"/>
        <v>347272</v>
      </c>
      <c r="R672" s="6">
        <f t="shared" si="86"/>
        <v>133703</v>
      </c>
      <c r="S672">
        <f t="shared" si="87"/>
        <v>0.258632988105968</v>
      </c>
      <c r="T672" s="6">
        <f t="shared" si="88"/>
        <v>402222</v>
      </c>
      <c r="U672" s="14">
        <f t="shared" si="89"/>
        <v>0</v>
      </c>
      <c r="V672" s="6">
        <f t="shared" si="90"/>
        <v>0</v>
      </c>
      <c r="W672">
        <f t="shared" si="91"/>
        <v>0.5139919141191919</v>
      </c>
      <c r="X672" s="6">
        <f t="shared" si="92"/>
        <v>178495</v>
      </c>
      <c r="Y672" s="6">
        <f t="shared" si="93"/>
        <v>133703</v>
      </c>
      <c r="Z672" s="6">
        <f t="shared" si="94"/>
        <v>151358</v>
      </c>
      <c r="AA672" s="6">
        <f t="shared" si="95"/>
        <v>50802</v>
      </c>
      <c r="AB672" s="6">
        <f t="shared" si="96"/>
        <v>0</v>
      </c>
      <c r="AC672" s="6">
        <f t="shared" si="97"/>
        <v>11409</v>
      </c>
      <c r="AD672" s="6">
        <f t="shared" si="98"/>
        <v>567050</v>
      </c>
      <c r="AE672" s="6">
        <f t="shared" si="99"/>
        <v>347272</v>
      </c>
      <c r="AF672" s="6">
        <f t="shared" si="100"/>
        <v>3</v>
      </c>
      <c r="AG672" s="6">
        <f t="shared" si="101"/>
        <v>4</v>
      </c>
      <c r="AH672" s="6">
        <f t="shared" si="102"/>
        <v>1</v>
      </c>
      <c r="AI672" s="6">
        <f t="shared" si="103"/>
        <v>0</v>
      </c>
      <c r="AJ672" s="6">
        <f t="shared" si="104"/>
        <v>0</v>
      </c>
      <c r="AK672" s="6">
        <f t="shared" si="105"/>
        <v>0</v>
      </c>
      <c r="AL672" s="6">
        <f t="shared" si="106"/>
        <v>3476</v>
      </c>
      <c r="AM672" s="6">
        <f t="shared" si="107"/>
        <v>22278</v>
      </c>
      <c r="AN672" s="6">
        <f t="shared" si="108"/>
        <v>7393</v>
      </c>
      <c r="AO672" s="6">
        <f t="shared" si="109"/>
        <v>0</v>
      </c>
      <c r="AP672" s="6">
        <f t="shared" si="110"/>
        <v>11409</v>
      </c>
      <c r="AQ672" s="6">
        <f t="shared" si="111"/>
        <v>0.06415144324909582</v>
      </c>
      <c r="AS672">
        <v>27</v>
      </c>
      <c r="AT672" t="s">
        <v>964</v>
      </c>
      <c r="AU672">
        <v>4</v>
      </c>
      <c r="AV672">
        <v>29</v>
      </c>
    </row>
    <row r="673" spans="1:48" ht="12.75">
      <c r="A673">
        <v>28</v>
      </c>
      <c r="B673" t="s">
        <v>1721</v>
      </c>
      <c r="C673" s="13">
        <f t="shared" si="71"/>
        <v>0.42857142857142855</v>
      </c>
      <c r="D673" s="6">
        <f t="shared" si="72"/>
        <v>3</v>
      </c>
      <c r="E673" s="6">
        <f t="shared" si="73"/>
        <v>7</v>
      </c>
      <c r="F673" s="13">
        <f t="shared" si="74"/>
        <v>0.2079740015190835</v>
      </c>
      <c r="G673" s="6">
        <f t="shared" si="75"/>
        <v>105145</v>
      </c>
      <c r="H673" s="6">
        <f t="shared" si="76"/>
        <v>505568</v>
      </c>
      <c r="I673" s="90">
        <f t="shared" si="77"/>
        <v>0.2215564920792703</v>
      </c>
      <c r="J673" s="13">
        <f t="shared" si="78"/>
        <v>0.42857142857142855</v>
      </c>
      <c r="K673" s="6">
        <f t="shared" si="79"/>
        <v>3</v>
      </c>
      <c r="L673" s="6">
        <f t="shared" si="80"/>
        <v>7</v>
      </c>
      <c r="M673" s="13">
        <f t="shared" si="81"/>
        <v>0.23302808885029086</v>
      </c>
      <c r="N673" s="6">
        <f t="shared" si="82"/>
        <v>114843</v>
      </c>
      <c r="O673" s="6">
        <f t="shared" si="83"/>
        <v>492829</v>
      </c>
      <c r="P673" s="91">
        <f t="shared" si="84"/>
        <v>0.40047036204823094</v>
      </c>
      <c r="Q673" s="6">
        <f t="shared" si="85"/>
        <v>303103</v>
      </c>
      <c r="R673" s="6">
        <f t="shared" si="86"/>
        <v>120188</v>
      </c>
      <c r="S673">
        <f t="shared" si="87"/>
        <v>0.27518469895237496</v>
      </c>
      <c r="T673" s="6">
        <f t="shared" si="88"/>
        <v>357210</v>
      </c>
      <c r="U673" s="14">
        <f t="shared" si="89"/>
        <v>0.14285714285714285</v>
      </c>
      <c r="V673" s="6">
        <f t="shared" si="90"/>
        <v>1</v>
      </c>
      <c r="W673">
        <f t="shared" si="91"/>
        <v>0.5145775528450725</v>
      </c>
      <c r="X673" s="6">
        <f t="shared" si="92"/>
        <v>155970</v>
      </c>
      <c r="Y673" s="6">
        <f t="shared" si="93"/>
        <v>120188</v>
      </c>
      <c r="Z673" s="6">
        <f t="shared" si="94"/>
        <v>105145</v>
      </c>
      <c r="AA673" s="6">
        <f t="shared" si="95"/>
        <v>67453</v>
      </c>
      <c r="AB673" s="6">
        <f t="shared" si="96"/>
        <v>0</v>
      </c>
      <c r="AC673" s="6">
        <f t="shared" si="97"/>
        <v>10317</v>
      </c>
      <c r="AD673" s="6">
        <f t="shared" si="98"/>
        <v>505568</v>
      </c>
      <c r="AE673" s="6">
        <f t="shared" si="99"/>
        <v>303103</v>
      </c>
      <c r="AF673" s="6">
        <f t="shared" si="100"/>
        <v>3</v>
      </c>
      <c r="AG673" s="6">
        <f t="shared" si="101"/>
        <v>2</v>
      </c>
      <c r="AH673" s="6">
        <f t="shared" si="102"/>
        <v>2</v>
      </c>
      <c r="AI673" s="6">
        <f t="shared" si="103"/>
        <v>0</v>
      </c>
      <c r="AJ673" s="6">
        <f t="shared" si="104"/>
        <v>0</v>
      </c>
      <c r="AK673" s="6">
        <f t="shared" si="105"/>
        <v>0</v>
      </c>
      <c r="AL673" s="6">
        <f t="shared" si="106"/>
        <v>9713.28571428571</v>
      </c>
      <c r="AM673" s="6">
        <f t="shared" si="107"/>
        <v>18544.142857142855</v>
      </c>
      <c r="AN673" s="6">
        <f t="shared" si="108"/>
        <v>19147.857142857145</v>
      </c>
      <c r="AO673" s="6">
        <f t="shared" si="109"/>
        <v>0</v>
      </c>
      <c r="AP673" s="6">
        <f t="shared" si="110"/>
        <v>10317</v>
      </c>
      <c r="AQ673" s="6">
        <f t="shared" si="111"/>
        <v>0.09521892840764642</v>
      </c>
      <c r="AS673">
        <v>28</v>
      </c>
      <c r="AT673" t="s">
        <v>1721</v>
      </c>
      <c r="AU673">
        <v>2</v>
      </c>
      <c r="AV673">
        <v>19</v>
      </c>
    </row>
    <row r="674" spans="1:48" ht="12.75">
      <c r="A674">
        <v>29</v>
      </c>
      <c r="B674" t="s">
        <v>1722</v>
      </c>
      <c r="C674" s="13">
        <f t="shared" si="71"/>
        <v>0.7142857142857143</v>
      </c>
      <c r="D674" s="6">
        <f t="shared" si="72"/>
        <v>5</v>
      </c>
      <c r="E674" s="6">
        <f t="shared" si="73"/>
        <v>7</v>
      </c>
      <c r="F674" s="13">
        <f t="shared" si="74"/>
        <v>0.25857751696615744</v>
      </c>
      <c r="G674" s="6">
        <f t="shared" si="75"/>
        <v>138272</v>
      </c>
      <c r="H674" s="6">
        <f t="shared" si="76"/>
        <v>534741</v>
      </c>
      <c r="I674" s="90">
        <f t="shared" si="77"/>
        <v>0.41286966963857497</v>
      </c>
      <c r="J674" s="13">
        <f t="shared" si="78"/>
        <v>0.7142857142857143</v>
      </c>
      <c r="K674" s="6">
        <f t="shared" si="79"/>
        <v>5</v>
      </c>
      <c r="L674" s="6">
        <f t="shared" si="80"/>
        <v>7</v>
      </c>
      <c r="M674" s="13">
        <f t="shared" si="81"/>
        <v>0.3040165403693131</v>
      </c>
      <c r="N674" s="6">
        <f t="shared" si="82"/>
        <v>160276</v>
      </c>
      <c r="O674" s="6">
        <f t="shared" si="83"/>
        <v>527195</v>
      </c>
      <c r="P674" s="91">
        <f t="shared" si="84"/>
        <v>0.36258300747464656</v>
      </c>
      <c r="Q674" s="6">
        <f t="shared" si="85"/>
        <v>340853</v>
      </c>
      <c r="R674" s="6">
        <f t="shared" si="86"/>
        <v>102873</v>
      </c>
      <c r="S674">
        <f t="shared" si="87"/>
        <v>0.2539952010167016</v>
      </c>
      <c r="T674" s="6">
        <f t="shared" si="88"/>
        <v>393290</v>
      </c>
      <c r="U674" s="14">
        <f t="shared" si="89"/>
        <v>0.5714285714285714</v>
      </c>
      <c r="V674" s="6">
        <f t="shared" si="90"/>
        <v>4</v>
      </c>
      <c r="W674">
        <f t="shared" si="91"/>
        <v>0.5017294845578593</v>
      </c>
      <c r="X674" s="6">
        <f t="shared" si="92"/>
        <v>171016</v>
      </c>
      <c r="Y674" s="6">
        <f t="shared" si="93"/>
        <v>102873</v>
      </c>
      <c r="Z674" s="6">
        <f t="shared" si="94"/>
        <v>138272</v>
      </c>
      <c r="AA674" s="6">
        <f t="shared" si="95"/>
        <v>85239</v>
      </c>
      <c r="AB674" s="6">
        <f t="shared" si="96"/>
        <v>0</v>
      </c>
      <c r="AC674" s="6">
        <f t="shared" si="97"/>
        <v>14469</v>
      </c>
      <c r="AD674" s="6">
        <f t="shared" si="98"/>
        <v>534741</v>
      </c>
      <c r="AE674" s="6">
        <f t="shared" si="99"/>
        <v>340853</v>
      </c>
      <c r="AF674" s="6">
        <f t="shared" si="100"/>
        <v>2</v>
      </c>
      <c r="AG674" s="6">
        <f t="shared" si="101"/>
        <v>3</v>
      </c>
      <c r="AH674" s="6">
        <f t="shared" si="102"/>
        <v>2</v>
      </c>
      <c r="AI674" s="6">
        <f t="shared" si="103"/>
        <v>0</v>
      </c>
      <c r="AJ674" s="6">
        <f t="shared" si="104"/>
        <v>0</v>
      </c>
      <c r="AK674" s="6">
        <f t="shared" si="105"/>
        <v>0</v>
      </c>
      <c r="AL674" s="6">
        <f t="shared" si="106"/>
        <v>5486.42857142858</v>
      </c>
      <c r="AM674" s="6">
        <f t="shared" si="107"/>
        <v>7807.85714285713</v>
      </c>
      <c r="AN674" s="6">
        <f t="shared" si="108"/>
        <v>12147.57142857142</v>
      </c>
      <c r="AO674" s="6">
        <f t="shared" si="109"/>
        <v>0</v>
      </c>
      <c r="AP674" s="6">
        <f t="shared" si="110"/>
        <v>14469</v>
      </c>
      <c r="AQ674" s="6">
        <f t="shared" si="111"/>
        <v>0.05854555650508743</v>
      </c>
      <c r="AS674">
        <v>29</v>
      </c>
      <c r="AT674" t="s">
        <v>1722</v>
      </c>
      <c r="AU674">
        <v>3</v>
      </c>
      <c r="AV674">
        <v>21</v>
      </c>
    </row>
    <row r="675" spans="1:48" ht="12.75">
      <c r="A675">
        <v>30</v>
      </c>
      <c r="B675" t="s">
        <v>1723</v>
      </c>
      <c r="C675" s="13">
        <f t="shared" si="71"/>
        <v>0</v>
      </c>
      <c r="D675" s="6">
        <f t="shared" si="72"/>
        <v>0</v>
      </c>
      <c r="E675" s="6">
        <f t="shared" si="73"/>
        <v>7</v>
      </c>
      <c r="F675" s="13">
        <f t="shared" si="74"/>
        <v>0.16315675099991972</v>
      </c>
      <c r="G675" s="6">
        <f t="shared" si="75"/>
        <v>83339</v>
      </c>
      <c r="H675" s="6">
        <f t="shared" si="76"/>
        <v>510791</v>
      </c>
      <c r="I675" s="90">
        <f t="shared" si="77"/>
        <v>0</v>
      </c>
      <c r="J675" s="13">
        <f t="shared" si="78"/>
        <v>0</v>
      </c>
      <c r="K675" s="6">
        <f t="shared" si="79"/>
        <v>0</v>
      </c>
      <c r="L675" s="6">
        <f t="shared" si="80"/>
        <v>7</v>
      </c>
      <c r="M675" s="13">
        <f t="shared" si="81"/>
        <v>0.19255762924382716</v>
      </c>
      <c r="N675" s="6">
        <f t="shared" si="82"/>
        <v>95829</v>
      </c>
      <c r="O675" s="6">
        <f t="shared" si="83"/>
        <v>497664</v>
      </c>
      <c r="P675" s="91">
        <f t="shared" si="84"/>
        <v>0.3721972391839323</v>
      </c>
      <c r="Q675" s="6">
        <f t="shared" si="85"/>
        <v>320676</v>
      </c>
      <c r="R675" s="6">
        <f t="shared" si="86"/>
        <v>153427</v>
      </c>
      <c r="S675">
        <f t="shared" si="87"/>
        <v>0.25319492669753085</v>
      </c>
      <c r="T675" s="6">
        <f t="shared" si="88"/>
        <v>371658</v>
      </c>
      <c r="U675" s="14">
        <f t="shared" si="89"/>
        <v>0</v>
      </c>
      <c r="V675" s="6">
        <f t="shared" si="90"/>
        <v>0</v>
      </c>
      <c r="W675">
        <f t="shared" si="91"/>
        <v>0.5215513477778193</v>
      </c>
      <c r="X675" s="6">
        <f t="shared" si="92"/>
        <v>167249</v>
      </c>
      <c r="Y675" s="6">
        <f t="shared" si="93"/>
        <v>153427</v>
      </c>
      <c r="Z675" s="6">
        <f t="shared" si="94"/>
        <v>83339</v>
      </c>
      <c r="AA675" s="6">
        <f t="shared" si="95"/>
        <v>70242</v>
      </c>
      <c r="AB675" s="6">
        <f t="shared" si="96"/>
        <v>0</v>
      </c>
      <c r="AC675" s="6">
        <f t="shared" si="97"/>
        <v>13668</v>
      </c>
      <c r="AD675" s="6">
        <f t="shared" si="98"/>
        <v>510791</v>
      </c>
      <c r="AE675" s="6">
        <f t="shared" si="99"/>
        <v>320676</v>
      </c>
      <c r="AF675" s="6">
        <f t="shared" si="100"/>
        <v>3</v>
      </c>
      <c r="AG675" s="6">
        <f t="shared" si="101"/>
        <v>2</v>
      </c>
      <c r="AH675" s="6">
        <f t="shared" si="102"/>
        <v>2</v>
      </c>
      <c r="AI675" s="6">
        <f t="shared" si="103"/>
        <v>0</v>
      </c>
      <c r="AJ675" s="6">
        <f t="shared" si="104"/>
        <v>0</v>
      </c>
      <c r="AK675" s="6">
        <f t="shared" si="105"/>
        <v>0</v>
      </c>
      <c r="AL675" s="6">
        <f t="shared" si="106"/>
        <v>15994.42857142858</v>
      </c>
      <c r="AM675" s="6">
        <f t="shared" si="107"/>
        <v>8282.714285714275</v>
      </c>
      <c r="AN675" s="6">
        <f t="shared" si="108"/>
        <v>21379.714285714275</v>
      </c>
      <c r="AO675" s="6">
        <f t="shared" si="109"/>
        <v>0</v>
      </c>
      <c r="AP675" s="6">
        <f t="shared" si="110"/>
        <v>13668</v>
      </c>
      <c r="AQ675" s="6">
        <f t="shared" si="111"/>
        <v>0.09249968370388979</v>
      </c>
      <c r="AS675">
        <v>30</v>
      </c>
      <c r="AT675" t="s">
        <v>965</v>
      </c>
      <c r="AU675">
        <v>2</v>
      </c>
      <c r="AV675">
        <v>11</v>
      </c>
    </row>
    <row r="676" spans="1:48" ht="12.75">
      <c r="A676">
        <v>31</v>
      </c>
      <c r="B676" t="s">
        <v>1724</v>
      </c>
      <c r="C676" s="13">
        <f t="shared" si="71"/>
        <v>0.2857142857142857</v>
      </c>
      <c r="D676" s="6">
        <f t="shared" si="72"/>
        <v>2</v>
      </c>
      <c r="E676" s="6">
        <f t="shared" si="73"/>
        <v>7</v>
      </c>
      <c r="F676" s="13">
        <f t="shared" si="74"/>
        <v>0.20159219757601712</v>
      </c>
      <c r="G676" s="6">
        <f t="shared" si="75"/>
        <v>104506</v>
      </c>
      <c r="H676" s="6">
        <f t="shared" si="76"/>
        <v>518403</v>
      </c>
      <c r="I676" s="90">
        <f t="shared" si="77"/>
        <v>0.30046547762821074</v>
      </c>
      <c r="J676" s="13">
        <f t="shared" si="78"/>
        <v>0.2857142857142857</v>
      </c>
      <c r="K676" s="6">
        <f t="shared" si="79"/>
        <v>2</v>
      </c>
      <c r="L676" s="6">
        <f t="shared" si="80"/>
        <v>7</v>
      </c>
      <c r="M676" s="13">
        <f t="shared" si="81"/>
        <v>0.25582773843832574</v>
      </c>
      <c r="N676" s="6">
        <f t="shared" si="82"/>
        <v>128183</v>
      </c>
      <c r="O676" s="6">
        <f t="shared" si="83"/>
        <v>501052</v>
      </c>
      <c r="P676" s="91">
        <f t="shared" si="84"/>
        <v>0.375059557911509</v>
      </c>
      <c r="Q676" s="6">
        <f t="shared" si="85"/>
        <v>323971</v>
      </c>
      <c r="R676" s="6">
        <f t="shared" si="86"/>
        <v>138798</v>
      </c>
      <c r="S676">
        <f t="shared" si="87"/>
        <v>0.25863583021323133</v>
      </c>
      <c r="T676" s="6">
        <f t="shared" si="88"/>
        <v>371462</v>
      </c>
      <c r="U676" s="14">
        <f t="shared" si="89"/>
        <v>0</v>
      </c>
      <c r="V676" s="6">
        <f t="shared" si="90"/>
        <v>0</v>
      </c>
      <c r="W676">
        <f t="shared" si="91"/>
        <v>0.5334798485049588</v>
      </c>
      <c r="X676" s="6">
        <f t="shared" si="92"/>
        <v>172832</v>
      </c>
      <c r="Y676" s="6">
        <f t="shared" si="93"/>
        <v>138798</v>
      </c>
      <c r="Z676" s="6">
        <f t="shared" si="94"/>
        <v>104506</v>
      </c>
      <c r="AA676" s="6">
        <f t="shared" si="95"/>
        <v>68824</v>
      </c>
      <c r="AB676" s="6">
        <f t="shared" si="96"/>
        <v>0</v>
      </c>
      <c r="AC676" s="6">
        <f t="shared" si="97"/>
        <v>11843</v>
      </c>
      <c r="AD676" s="6">
        <f t="shared" si="98"/>
        <v>518403</v>
      </c>
      <c r="AE676" s="6">
        <f t="shared" si="99"/>
        <v>323971</v>
      </c>
      <c r="AF676" s="6">
        <f t="shared" si="100"/>
        <v>3</v>
      </c>
      <c r="AG676" s="6">
        <f t="shared" si="101"/>
        <v>2</v>
      </c>
      <c r="AH676" s="6">
        <f t="shared" si="102"/>
        <v>2</v>
      </c>
      <c r="AI676" s="6">
        <f t="shared" si="103"/>
        <v>0</v>
      </c>
      <c r="AJ676" s="6">
        <f t="shared" si="104"/>
        <v>0</v>
      </c>
      <c r="AK676" s="6">
        <f t="shared" si="105"/>
        <v>0</v>
      </c>
      <c r="AL676" s="6">
        <f t="shared" si="106"/>
        <v>46.71428571428987</v>
      </c>
      <c r="AM676" s="6">
        <f t="shared" si="107"/>
        <v>11942.857142857145</v>
      </c>
      <c r="AN676" s="6">
        <f t="shared" si="108"/>
        <v>23739.142857142855</v>
      </c>
      <c r="AO676" s="6">
        <f t="shared" si="109"/>
        <v>0</v>
      </c>
      <c r="AP676" s="6">
        <f t="shared" si="110"/>
        <v>11843</v>
      </c>
      <c r="AQ676" s="6">
        <f t="shared" si="111"/>
        <v>0.07341971084713492</v>
      </c>
      <c r="AS676">
        <v>31</v>
      </c>
      <c r="AT676" t="s">
        <v>1724</v>
      </c>
      <c r="AU676">
        <v>4</v>
      </c>
      <c r="AV676">
        <v>30</v>
      </c>
    </row>
    <row r="677" spans="1:48" ht="12.75">
      <c r="A677">
        <v>32</v>
      </c>
      <c r="B677" t="s">
        <v>1725</v>
      </c>
      <c r="C677" s="13">
        <f t="shared" si="71"/>
        <v>0.5714285714285714</v>
      </c>
      <c r="D677" s="6">
        <f t="shared" si="72"/>
        <v>4</v>
      </c>
      <c r="E677" s="6">
        <f t="shared" si="73"/>
        <v>7</v>
      </c>
      <c r="F677" s="13">
        <f t="shared" si="74"/>
        <v>0.2751128887651627</v>
      </c>
      <c r="G677" s="6">
        <f t="shared" si="75"/>
        <v>134402</v>
      </c>
      <c r="H677" s="6">
        <f t="shared" si="76"/>
        <v>488534</v>
      </c>
      <c r="I677" s="90">
        <f t="shared" si="77"/>
        <v>0.3362556564022354</v>
      </c>
      <c r="J677" s="13">
        <f t="shared" si="78"/>
        <v>0.5714285714285714</v>
      </c>
      <c r="K677" s="6">
        <f t="shared" si="79"/>
        <v>4</v>
      </c>
      <c r="L677" s="6">
        <f t="shared" si="80"/>
        <v>7</v>
      </c>
      <c r="M677" s="13">
        <f t="shared" si="81"/>
        <v>0.3282537050471551</v>
      </c>
      <c r="N677" s="6">
        <f t="shared" si="82"/>
        <v>158366</v>
      </c>
      <c r="O677" s="6">
        <f t="shared" si="83"/>
        <v>482450</v>
      </c>
      <c r="P677" s="91">
        <f t="shared" si="84"/>
        <v>0.4092959753057106</v>
      </c>
      <c r="Q677" s="6">
        <f t="shared" si="85"/>
        <v>288579</v>
      </c>
      <c r="R677" s="6">
        <f t="shared" si="86"/>
        <v>103536</v>
      </c>
      <c r="S677">
        <f t="shared" si="87"/>
        <v>0.26656855632708054</v>
      </c>
      <c r="T677" s="6">
        <f t="shared" si="88"/>
        <v>353844</v>
      </c>
      <c r="U677" s="14">
        <f t="shared" si="89"/>
        <v>0.5714285714285714</v>
      </c>
      <c r="V677" s="6">
        <f t="shared" si="90"/>
        <v>4</v>
      </c>
      <c r="W677">
        <f t="shared" si="91"/>
        <v>0.46928224160455195</v>
      </c>
      <c r="X677" s="6">
        <f t="shared" si="92"/>
        <v>135425</v>
      </c>
      <c r="Y677" s="6">
        <f t="shared" si="93"/>
        <v>103536</v>
      </c>
      <c r="Z677" s="6">
        <f t="shared" si="94"/>
        <v>134402</v>
      </c>
      <c r="AA677" s="6">
        <f t="shared" si="95"/>
        <v>44695</v>
      </c>
      <c r="AB677" s="6">
        <f t="shared" si="96"/>
        <v>0</v>
      </c>
      <c r="AC677" s="6">
        <f t="shared" si="97"/>
        <v>5946</v>
      </c>
      <c r="AD677" s="6">
        <f t="shared" si="98"/>
        <v>488534</v>
      </c>
      <c r="AE677" s="6">
        <f t="shared" si="99"/>
        <v>288579</v>
      </c>
      <c r="AF677" s="6">
        <f t="shared" si="100"/>
        <v>3</v>
      </c>
      <c r="AG677" s="6">
        <f t="shared" si="101"/>
        <v>3</v>
      </c>
      <c r="AH677" s="6">
        <f t="shared" si="102"/>
        <v>1</v>
      </c>
      <c r="AI677" s="6">
        <f t="shared" si="103"/>
        <v>0</v>
      </c>
      <c r="AJ677" s="6">
        <f t="shared" si="104"/>
        <v>0</v>
      </c>
      <c r="AK677" s="6">
        <f t="shared" si="105"/>
        <v>0</v>
      </c>
      <c r="AL677" s="6">
        <f t="shared" si="106"/>
        <v>20140.714285714275</v>
      </c>
      <c r="AM677" s="6">
        <f t="shared" si="107"/>
        <v>10725.285714285725</v>
      </c>
      <c r="AN677" s="6">
        <f t="shared" si="108"/>
        <v>3469.4285714285725</v>
      </c>
      <c r="AO677" s="6">
        <f t="shared" si="109"/>
        <v>0</v>
      </c>
      <c r="AP677" s="6">
        <f t="shared" si="110"/>
        <v>5946</v>
      </c>
      <c r="AQ677" s="6">
        <f t="shared" si="111"/>
        <v>0.0697927232602313</v>
      </c>
      <c r="AS677">
        <v>32</v>
      </c>
      <c r="AT677" t="s">
        <v>1725</v>
      </c>
      <c r="AU677">
        <v>7</v>
      </c>
      <c r="AV677">
        <v>51</v>
      </c>
    </row>
    <row r="678" spans="1:48" ht="12.75">
      <c r="A678">
        <v>33</v>
      </c>
      <c r="B678" t="s">
        <v>1726</v>
      </c>
      <c r="C678" s="13">
        <f t="shared" si="71"/>
        <v>0.875</v>
      </c>
      <c r="D678" s="6">
        <f t="shared" si="72"/>
        <v>7</v>
      </c>
      <c r="E678" s="6">
        <f t="shared" si="73"/>
        <v>8</v>
      </c>
      <c r="F678" s="13">
        <f t="shared" si="74"/>
        <v>0.31295496771442494</v>
      </c>
      <c r="G678" s="6">
        <f t="shared" si="75"/>
        <v>164399</v>
      </c>
      <c r="H678" s="6">
        <f t="shared" si="76"/>
        <v>525312</v>
      </c>
      <c r="I678" s="90">
        <f t="shared" si="77"/>
        <v>0.6823139167293055</v>
      </c>
      <c r="J678" s="13">
        <f t="shared" si="78"/>
        <v>0.875</v>
      </c>
      <c r="K678" s="6">
        <f t="shared" si="79"/>
        <v>7</v>
      </c>
      <c r="L678" s="6">
        <f t="shared" si="80"/>
        <v>8</v>
      </c>
      <c r="M678" s="13">
        <f t="shared" si="81"/>
        <v>0.41398258124786036</v>
      </c>
      <c r="N678" s="6">
        <f t="shared" si="82"/>
        <v>214041</v>
      </c>
      <c r="O678" s="6">
        <f t="shared" si="83"/>
        <v>517029</v>
      </c>
      <c r="P678" s="91">
        <f t="shared" si="84"/>
        <v>0.39284653691520466</v>
      </c>
      <c r="Q678" s="6">
        <f t="shared" si="85"/>
        <v>318945</v>
      </c>
      <c r="R678" s="6">
        <f t="shared" si="86"/>
        <v>104355</v>
      </c>
      <c r="S678">
        <f t="shared" si="87"/>
        <v>0.2456419272419922</v>
      </c>
      <c r="T678" s="6">
        <f t="shared" si="88"/>
        <v>390025</v>
      </c>
      <c r="U678" s="14">
        <f t="shared" si="89"/>
        <v>0.375</v>
      </c>
      <c r="V678" s="6">
        <f t="shared" si="90"/>
        <v>3</v>
      </c>
      <c r="W678">
        <f t="shared" si="91"/>
        <v>0.4702315446236812</v>
      </c>
      <c r="X678" s="6">
        <f t="shared" si="92"/>
        <v>149978</v>
      </c>
      <c r="Y678" s="6">
        <f t="shared" si="93"/>
        <v>104355</v>
      </c>
      <c r="Z678" s="6">
        <f t="shared" si="94"/>
        <v>164399</v>
      </c>
      <c r="AA678" s="6">
        <f t="shared" si="95"/>
        <v>45282</v>
      </c>
      <c r="AB678" s="6">
        <f t="shared" si="96"/>
        <v>0</v>
      </c>
      <c r="AC678" s="6">
        <f t="shared" si="97"/>
        <v>4909</v>
      </c>
      <c r="AD678" s="6">
        <f t="shared" si="98"/>
        <v>525312</v>
      </c>
      <c r="AE678" s="6">
        <f t="shared" si="99"/>
        <v>318945</v>
      </c>
      <c r="AF678" s="6">
        <f t="shared" si="100"/>
        <v>3</v>
      </c>
      <c r="AG678" s="6">
        <f t="shared" si="101"/>
        <v>4</v>
      </c>
      <c r="AH678" s="6">
        <f t="shared" si="102"/>
        <v>1</v>
      </c>
      <c r="AI678" s="6">
        <f t="shared" si="103"/>
        <v>0</v>
      </c>
      <c r="AJ678" s="6">
        <f t="shared" si="104"/>
        <v>0</v>
      </c>
      <c r="AK678" s="6">
        <f t="shared" si="105"/>
        <v>0</v>
      </c>
      <c r="AL678" s="6">
        <f t="shared" si="106"/>
        <v>15249.375</v>
      </c>
      <c r="AM678" s="6">
        <f t="shared" si="107"/>
        <v>4926.5</v>
      </c>
      <c r="AN678" s="6">
        <f t="shared" si="108"/>
        <v>5413.875</v>
      </c>
      <c r="AO678" s="6">
        <f t="shared" si="109"/>
        <v>0</v>
      </c>
      <c r="AP678" s="6">
        <f t="shared" si="110"/>
        <v>4909</v>
      </c>
      <c r="AQ678" s="6">
        <f t="shared" si="111"/>
        <v>0.04781192682123877</v>
      </c>
      <c r="AS678">
        <v>33</v>
      </c>
      <c r="AT678" t="s">
        <v>966</v>
      </c>
      <c r="AU678">
        <v>7</v>
      </c>
      <c r="AV678">
        <v>52</v>
      </c>
    </row>
    <row r="679" spans="1:48" ht="12.75">
      <c r="A679">
        <v>34</v>
      </c>
      <c r="B679" t="s">
        <v>1727</v>
      </c>
      <c r="C679" s="13">
        <f t="shared" si="71"/>
        <v>0.42857142857142855</v>
      </c>
      <c r="D679" s="6">
        <f t="shared" si="72"/>
        <v>3</v>
      </c>
      <c r="E679" s="6">
        <f t="shared" si="73"/>
        <v>7</v>
      </c>
      <c r="F679" s="13">
        <f t="shared" si="74"/>
        <v>0.16503584549323963</v>
      </c>
      <c r="G679" s="6">
        <f t="shared" si="75"/>
        <v>87823</v>
      </c>
      <c r="H679" s="6">
        <f t="shared" si="76"/>
        <v>532145</v>
      </c>
      <c r="I679" s="90">
        <f t="shared" si="77"/>
        <v>0.43814343358373353</v>
      </c>
      <c r="J679" s="13">
        <f t="shared" si="78"/>
        <v>0.42857142857142855</v>
      </c>
      <c r="K679" s="6">
        <f t="shared" si="79"/>
        <v>3</v>
      </c>
      <c r="L679" s="6">
        <f t="shared" si="80"/>
        <v>7</v>
      </c>
      <c r="M679" s="13">
        <f t="shared" si="81"/>
        <v>0.1985326440625258</v>
      </c>
      <c r="N679" s="6">
        <f t="shared" si="82"/>
        <v>103423</v>
      </c>
      <c r="O679" s="6">
        <f t="shared" si="83"/>
        <v>520937</v>
      </c>
      <c r="P679" s="91">
        <f t="shared" si="84"/>
        <v>0.3744017138186021</v>
      </c>
      <c r="Q679" s="6">
        <f t="shared" si="85"/>
        <v>332909</v>
      </c>
      <c r="R679" s="6">
        <f t="shared" si="86"/>
        <v>105826</v>
      </c>
      <c r="S679">
        <f t="shared" si="87"/>
        <v>0.2707217955338169</v>
      </c>
      <c r="T679" s="6">
        <f t="shared" si="88"/>
        <v>379908</v>
      </c>
      <c r="U679" s="14">
        <f t="shared" si="89"/>
        <v>0.14285714285714285</v>
      </c>
      <c r="V679" s="6">
        <f t="shared" si="90"/>
        <v>1</v>
      </c>
      <c r="W679">
        <f t="shared" si="91"/>
        <v>0.5066880138416204</v>
      </c>
      <c r="X679" s="6">
        <f t="shared" si="92"/>
        <v>168681</v>
      </c>
      <c r="Y679" s="6">
        <f t="shared" si="93"/>
        <v>105826</v>
      </c>
      <c r="Z679" s="6">
        <f t="shared" si="94"/>
        <v>87823</v>
      </c>
      <c r="AA679" s="6">
        <f t="shared" si="95"/>
        <v>123118</v>
      </c>
      <c r="AB679" s="6">
        <f t="shared" si="96"/>
        <v>0</v>
      </c>
      <c r="AC679" s="6">
        <f t="shared" si="97"/>
        <v>16142</v>
      </c>
      <c r="AD679" s="6">
        <f t="shared" si="98"/>
        <v>532145</v>
      </c>
      <c r="AE679" s="6">
        <f t="shared" si="99"/>
        <v>332909</v>
      </c>
      <c r="AF679" s="6">
        <f t="shared" si="100"/>
        <v>2</v>
      </c>
      <c r="AG679" s="6">
        <f t="shared" si="101"/>
        <v>2</v>
      </c>
      <c r="AH679" s="6">
        <f t="shared" si="102"/>
        <v>3</v>
      </c>
      <c r="AI679" s="6">
        <f t="shared" si="103"/>
        <v>0</v>
      </c>
      <c r="AJ679" s="6">
        <f t="shared" si="104"/>
        <v>0</v>
      </c>
      <c r="AK679" s="6">
        <f t="shared" si="105"/>
        <v>0</v>
      </c>
      <c r="AL679" s="6">
        <f t="shared" si="106"/>
        <v>10709.14285714287</v>
      </c>
      <c r="AM679" s="6">
        <f t="shared" si="107"/>
        <v>7293.85714285713</v>
      </c>
      <c r="AN679" s="6">
        <f t="shared" si="108"/>
        <v>19557.28571428571</v>
      </c>
      <c r="AO679" s="6">
        <f t="shared" si="109"/>
        <v>0</v>
      </c>
      <c r="AP679" s="6">
        <f t="shared" si="110"/>
        <v>16142</v>
      </c>
      <c r="AQ679" s="6">
        <f t="shared" si="111"/>
        <v>0.08065610379155522</v>
      </c>
      <c r="AS679">
        <v>34</v>
      </c>
      <c r="AT679" t="s">
        <v>967</v>
      </c>
      <c r="AU679">
        <v>3</v>
      </c>
      <c r="AV679">
        <v>22</v>
      </c>
    </row>
    <row r="680" spans="1:48" ht="12.75">
      <c r="A680">
        <v>35</v>
      </c>
      <c r="B680" t="s">
        <v>1728</v>
      </c>
      <c r="C680" s="13">
        <f t="shared" si="71"/>
        <v>0.75</v>
      </c>
      <c r="D680" s="6">
        <f t="shared" si="72"/>
        <v>6</v>
      </c>
      <c r="E680" s="6">
        <f t="shared" si="73"/>
        <v>8</v>
      </c>
      <c r="F680" s="13">
        <f t="shared" si="74"/>
        <v>0.2597064071738572</v>
      </c>
      <c r="G680" s="6">
        <f t="shared" si="75"/>
        <v>137393</v>
      </c>
      <c r="H680" s="6">
        <f t="shared" si="76"/>
        <v>529032</v>
      </c>
      <c r="I680" s="90">
        <f t="shared" si="77"/>
        <v>0.6674445310236101</v>
      </c>
      <c r="J680" s="13">
        <f t="shared" si="78"/>
        <v>0.75</v>
      </c>
      <c r="K680" s="6">
        <f t="shared" si="79"/>
        <v>6</v>
      </c>
      <c r="L680" s="6">
        <f t="shared" si="80"/>
        <v>8</v>
      </c>
      <c r="M680" s="13">
        <f t="shared" si="81"/>
        <v>0.3377721316062098</v>
      </c>
      <c r="N680" s="6">
        <f t="shared" si="82"/>
        <v>178672</v>
      </c>
      <c r="O680" s="6">
        <f t="shared" si="83"/>
        <v>528972</v>
      </c>
      <c r="P680" s="91">
        <f t="shared" si="84"/>
        <v>0.36363395787022335</v>
      </c>
      <c r="Q680" s="6">
        <f t="shared" si="85"/>
        <v>336658</v>
      </c>
      <c r="R680" s="6">
        <f t="shared" si="86"/>
        <v>133792</v>
      </c>
      <c r="S680">
        <f t="shared" si="87"/>
        <v>0.2618947694774014</v>
      </c>
      <c r="T680" s="6">
        <f t="shared" si="88"/>
        <v>390437</v>
      </c>
      <c r="U680" s="14">
        <f t="shared" si="89"/>
        <v>0.375</v>
      </c>
      <c r="V680" s="6">
        <f t="shared" si="90"/>
        <v>3</v>
      </c>
      <c r="W680">
        <f t="shared" si="91"/>
        <v>0.492749318299283</v>
      </c>
      <c r="X680" s="6">
        <f t="shared" si="92"/>
        <v>165888</v>
      </c>
      <c r="Y680" s="6">
        <f t="shared" si="93"/>
        <v>133792</v>
      </c>
      <c r="Z680" s="6">
        <f t="shared" si="94"/>
        <v>137393</v>
      </c>
      <c r="AA680" s="6">
        <f t="shared" si="95"/>
        <v>55936</v>
      </c>
      <c r="AB680" s="6">
        <f t="shared" si="96"/>
        <v>0</v>
      </c>
      <c r="AC680" s="6">
        <f t="shared" si="97"/>
        <v>9537</v>
      </c>
      <c r="AD680" s="6">
        <f t="shared" si="98"/>
        <v>529032</v>
      </c>
      <c r="AE680" s="6">
        <f t="shared" si="99"/>
        <v>336658</v>
      </c>
      <c r="AF680" s="6">
        <f t="shared" si="100"/>
        <v>3</v>
      </c>
      <c r="AG680" s="6">
        <f t="shared" si="101"/>
        <v>3</v>
      </c>
      <c r="AH680" s="6">
        <f t="shared" si="102"/>
        <v>1</v>
      </c>
      <c r="AI680" s="6">
        <f t="shared" si="103"/>
        <v>0</v>
      </c>
      <c r="AJ680" s="6">
        <f t="shared" si="104"/>
        <v>0</v>
      </c>
      <c r="AK680" s="6">
        <f t="shared" si="105"/>
        <v>1</v>
      </c>
      <c r="AL680" s="6">
        <f t="shared" si="106"/>
        <v>7545.25</v>
      </c>
      <c r="AM680" s="6">
        <f t="shared" si="107"/>
        <v>11146.25</v>
      </c>
      <c r="AN680" s="6">
        <f t="shared" si="108"/>
        <v>13853.75</v>
      </c>
      <c r="AO680" s="6">
        <f t="shared" si="109"/>
        <v>0</v>
      </c>
      <c r="AP680" s="6">
        <f t="shared" si="110"/>
        <v>9537</v>
      </c>
      <c r="AQ680" s="6">
        <f t="shared" si="111"/>
        <v>0.0625</v>
      </c>
      <c r="AS680">
        <v>35</v>
      </c>
      <c r="AT680" t="s">
        <v>968</v>
      </c>
      <c r="AU680">
        <v>7</v>
      </c>
      <c r="AV680">
        <v>53</v>
      </c>
    </row>
    <row r="681" spans="1:48" ht="12.75">
      <c r="A681">
        <v>36</v>
      </c>
      <c r="B681" t="s">
        <v>1729</v>
      </c>
      <c r="C681" s="13">
        <f t="shared" si="71"/>
        <v>0.8571428571428571</v>
      </c>
      <c r="D681" s="6">
        <f t="shared" si="72"/>
        <v>6</v>
      </c>
      <c r="E681" s="6">
        <f t="shared" si="73"/>
        <v>7</v>
      </c>
      <c r="F681" s="13">
        <f t="shared" si="74"/>
        <v>0.29898094317127066</v>
      </c>
      <c r="G681" s="6">
        <f t="shared" si="75"/>
        <v>153971</v>
      </c>
      <c r="H681" s="6">
        <f t="shared" si="76"/>
        <v>514986</v>
      </c>
      <c r="I681" s="90">
        <f t="shared" si="77"/>
        <v>0.6528419203974654</v>
      </c>
      <c r="J681" s="13">
        <f t="shared" si="78"/>
        <v>0.8571428571428571</v>
      </c>
      <c r="K681" s="6">
        <f t="shared" si="79"/>
        <v>6</v>
      </c>
      <c r="L681" s="6">
        <f t="shared" si="80"/>
        <v>7</v>
      </c>
      <c r="M681" s="13">
        <f t="shared" si="81"/>
        <v>0.3871398531599026</v>
      </c>
      <c r="N681" s="6">
        <f t="shared" si="82"/>
        <v>196259</v>
      </c>
      <c r="O681" s="6">
        <f t="shared" si="83"/>
        <v>506946</v>
      </c>
      <c r="P681" s="91">
        <f t="shared" si="84"/>
        <v>0.3731402407055726</v>
      </c>
      <c r="Q681" s="6">
        <f t="shared" si="85"/>
        <v>322824</v>
      </c>
      <c r="R681" s="6">
        <f t="shared" si="86"/>
        <v>117714</v>
      </c>
      <c r="S681">
        <f t="shared" si="87"/>
        <v>0.2326480532443298</v>
      </c>
      <c r="T681" s="6">
        <f t="shared" si="88"/>
        <v>389006</v>
      </c>
      <c r="U681" s="14">
        <f t="shared" si="89"/>
        <v>0.42857142857142855</v>
      </c>
      <c r="V681" s="6">
        <f t="shared" si="90"/>
        <v>3</v>
      </c>
      <c r="W681">
        <f t="shared" si="91"/>
        <v>0.5002199340817287</v>
      </c>
      <c r="X681" s="6">
        <f t="shared" si="92"/>
        <v>161483</v>
      </c>
      <c r="Y681" s="6">
        <f t="shared" si="93"/>
        <v>117714</v>
      </c>
      <c r="Z681" s="6">
        <f t="shared" si="94"/>
        <v>153971</v>
      </c>
      <c r="AA681" s="6">
        <f t="shared" si="95"/>
        <v>44350</v>
      </c>
      <c r="AB681" s="6">
        <f t="shared" si="96"/>
        <v>0</v>
      </c>
      <c r="AC681" s="6">
        <f t="shared" si="97"/>
        <v>6789</v>
      </c>
      <c r="AD681" s="6">
        <f t="shared" si="98"/>
        <v>514986</v>
      </c>
      <c r="AE681" s="6">
        <f t="shared" si="99"/>
        <v>322824</v>
      </c>
      <c r="AF681" s="6">
        <f t="shared" si="100"/>
        <v>3</v>
      </c>
      <c r="AG681" s="6">
        <f t="shared" si="101"/>
        <v>3</v>
      </c>
      <c r="AH681" s="6">
        <f t="shared" si="102"/>
        <v>1</v>
      </c>
      <c r="AI681" s="6">
        <f t="shared" si="103"/>
        <v>0</v>
      </c>
      <c r="AJ681" s="6">
        <f t="shared" si="104"/>
        <v>0</v>
      </c>
      <c r="AK681" s="6">
        <f t="shared" si="105"/>
        <v>0</v>
      </c>
      <c r="AL681" s="6">
        <f t="shared" si="106"/>
        <v>20639.14285714284</v>
      </c>
      <c r="AM681" s="6">
        <f t="shared" si="107"/>
        <v>15617.85714285716</v>
      </c>
      <c r="AN681" s="6">
        <f t="shared" si="108"/>
        <v>1767.7142857142826</v>
      </c>
      <c r="AO681" s="6">
        <f t="shared" si="109"/>
        <v>0</v>
      </c>
      <c r="AP681" s="6">
        <f t="shared" si="110"/>
        <v>6789</v>
      </c>
      <c r="AQ681" s="6">
        <f t="shared" si="111"/>
        <v>0.0694088950724145</v>
      </c>
      <c r="AS681">
        <v>36</v>
      </c>
      <c r="AT681" t="s">
        <v>1729</v>
      </c>
      <c r="AU681">
        <v>6</v>
      </c>
      <c r="AV681">
        <v>50</v>
      </c>
    </row>
    <row r="682" spans="1:48" ht="12.75">
      <c r="A682">
        <v>37</v>
      </c>
      <c r="B682" t="s">
        <v>1730</v>
      </c>
      <c r="C682" s="13">
        <f t="shared" si="71"/>
        <v>0.14285714285714285</v>
      </c>
      <c r="D682" s="6">
        <f t="shared" si="72"/>
        <v>1</v>
      </c>
      <c r="E682" s="6">
        <f t="shared" si="73"/>
        <v>7</v>
      </c>
      <c r="F682" s="13">
        <f t="shared" si="74"/>
        <v>0.13164670261669023</v>
      </c>
      <c r="G682" s="6">
        <f t="shared" si="75"/>
        <v>71481</v>
      </c>
      <c r="H682" s="6">
        <f t="shared" si="76"/>
        <v>542976</v>
      </c>
      <c r="I682" s="90">
        <f t="shared" si="77"/>
        <v>0.22986180602715978</v>
      </c>
      <c r="J682" s="13">
        <f t="shared" si="78"/>
        <v>0.14285714285714285</v>
      </c>
      <c r="K682" s="6">
        <f t="shared" si="79"/>
        <v>1</v>
      </c>
      <c r="L682" s="6">
        <f t="shared" si="80"/>
        <v>7</v>
      </c>
      <c r="M682" s="13">
        <f t="shared" si="81"/>
        <v>0.16702700435455703</v>
      </c>
      <c r="N682" s="6">
        <f t="shared" si="82"/>
        <v>87607</v>
      </c>
      <c r="O682" s="6">
        <f t="shared" si="83"/>
        <v>524508</v>
      </c>
      <c r="P682" s="91">
        <f t="shared" si="84"/>
        <v>0.3238872436350778</v>
      </c>
      <c r="Q682" s="6">
        <f t="shared" si="85"/>
        <v>367113</v>
      </c>
      <c r="R682" s="6">
        <f t="shared" si="86"/>
        <v>147496</v>
      </c>
      <c r="S682">
        <f t="shared" si="87"/>
        <v>0.23167806782737344</v>
      </c>
      <c r="T682" s="6">
        <f t="shared" si="88"/>
        <v>402991</v>
      </c>
      <c r="U682" s="14">
        <f t="shared" si="89"/>
        <v>0.14285714285714285</v>
      </c>
      <c r="V682" s="6">
        <f t="shared" si="90"/>
        <v>1</v>
      </c>
      <c r="W682">
        <f t="shared" si="91"/>
        <v>0.5364696973411457</v>
      </c>
      <c r="X682" s="6">
        <f t="shared" si="92"/>
        <v>196945</v>
      </c>
      <c r="Y682" s="6">
        <f t="shared" si="93"/>
        <v>147496</v>
      </c>
      <c r="Z682" s="6">
        <f t="shared" si="94"/>
        <v>71481</v>
      </c>
      <c r="AA682" s="6">
        <f t="shared" si="95"/>
        <v>127251</v>
      </c>
      <c r="AB682" s="6">
        <f t="shared" si="96"/>
        <v>0</v>
      </c>
      <c r="AC682" s="6">
        <f t="shared" si="97"/>
        <v>20885</v>
      </c>
      <c r="AD682" s="6">
        <f t="shared" si="98"/>
        <v>542976</v>
      </c>
      <c r="AE682" s="6">
        <f t="shared" si="99"/>
        <v>367113</v>
      </c>
      <c r="AF682" s="6">
        <f t="shared" si="100"/>
        <v>3</v>
      </c>
      <c r="AG682" s="6">
        <f t="shared" si="101"/>
        <v>1</v>
      </c>
      <c r="AH682" s="6">
        <f t="shared" si="102"/>
        <v>2</v>
      </c>
      <c r="AI682" s="6">
        <f t="shared" si="103"/>
        <v>0</v>
      </c>
      <c r="AJ682" s="6">
        <f t="shared" si="104"/>
        <v>0</v>
      </c>
      <c r="AK682" s="6">
        <f t="shared" si="105"/>
        <v>1</v>
      </c>
      <c r="AL682" s="6">
        <f t="shared" si="106"/>
        <v>9838.14285714284</v>
      </c>
      <c r="AM682" s="6">
        <f t="shared" si="107"/>
        <v>19036.285714285717</v>
      </c>
      <c r="AN682" s="6">
        <f t="shared" si="108"/>
        <v>22361.571428571435</v>
      </c>
      <c r="AO682" s="6">
        <f t="shared" si="109"/>
        <v>0</v>
      </c>
      <c r="AP682" s="6">
        <f t="shared" si="110"/>
        <v>20885</v>
      </c>
      <c r="AQ682" s="6">
        <f t="shared" si="111"/>
        <v>0.09822724883074149</v>
      </c>
      <c r="AS682">
        <v>37</v>
      </c>
      <c r="AT682" t="s">
        <v>969</v>
      </c>
      <c r="AU682">
        <v>3</v>
      </c>
      <c r="AV682">
        <v>23</v>
      </c>
    </row>
    <row r="683" spans="1:48" ht="12.75">
      <c r="A683">
        <v>38</v>
      </c>
      <c r="B683" t="s">
        <v>1731</v>
      </c>
      <c r="C683" s="13">
        <f t="shared" si="71"/>
        <v>0.125</v>
      </c>
      <c r="D683" s="6">
        <f t="shared" si="72"/>
        <v>1</v>
      </c>
      <c r="E683" s="6">
        <f t="shared" si="73"/>
        <v>8</v>
      </c>
      <c r="F683" s="13">
        <f t="shared" si="74"/>
        <v>0.1356552074412673</v>
      </c>
      <c r="G683" s="6">
        <f t="shared" si="75"/>
        <v>73183</v>
      </c>
      <c r="H683" s="6">
        <f t="shared" si="76"/>
        <v>539478</v>
      </c>
      <c r="I683" s="90">
        <f t="shared" si="77"/>
        <v>0.9214537529207603</v>
      </c>
      <c r="J683" s="13">
        <f t="shared" si="78"/>
        <v>0</v>
      </c>
      <c r="K683" s="6">
        <f t="shared" si="79"/>
        <v>0</v>
      </c>
      <c r="L683" s="6">
        <f t="shared" si="80"/>
        <v>8</v>
      </c>
      <c r="M683" s="13">
        <f t="shared" si="81"/>
        <v>0.1490048352425426</v>
      </c>
      <c r="N683" s="6">
        <f t="shared" si="82"/>
        <v>79229</v>
      </c>
      <c r="O683" s="6">
        <f t="shared" si="83"/>
        <v>531721</v>
      </c>
      <c r="P683" s="91">
        <f t="shared" si="84"/>
        <v>0.3642521103733609</v>
      </c>
      <c r="Q683" s="6">
        <f t="shared" si="85"/>
        <v>342972</v>
      </c>
      <c r="R683" s="6">
        <f t="shared" si="86"/>
        <v>151597</v>
      </c>
      <c r="S683">
        <f t="shared" si="87"/>
        <v>0.2666943754337331</v>
      </c>
      <c r="T683" s="6">
        <f t="shared" si="88"/>
        <v>389914</v>
      </c>
      <c r="U683" s="14">
        <f t="shared" si="89"/>
        <v>0.125</v>
      </c>
      <c r="V683" s="6">
        <f t="shared" si="90"/>
        <v>1</v>
      </c>
      <c r="W683">
        <f t="shared" si="91"/>
        <v>0.5564244311488985</v>
      </c>
      <c r="X683" s="6">
        <f t="shared" si="92"/>
        <v>190838</v>
      </c>
      <c r="Y683" s="6">
        <f t="shared" si="93"/>
        <v>151597</v>
      </c>
      <c r="Z683" s="6">
        <f t="shared" si="94"/>
        <v>73183</v>
      </c>
      <c r="AA683" s="6">
        <f t="shared" si="95"/>
        <v>109150</v>
      </c>
      <c r="AB683" s="6">
        <f t="shared" si="96"/>
        <v>0</v>
      </c>
      <c r="AC683" s="6">
        <f t="shared" si="97"/>
        <v>9042</v>
      </c>
      <c r="AD683" s="6">
        <f t="shared" si="98"/>
        <v>539478</v>
      </c>
      <c r="AE683" s="6">
        <f t="shared" si="99"/>
        <v>342972</v>
      </c>
      <c r="AF683" s="6">
        <f t="shared" si="100"/>
        <v>4</v>
      </c>
      <c r="AG683" s="6">
        <f t="shared" si="101"/>
        <v>2</v>
      </c>
      <c r="AH683" s="6">
        <f t="shared" si="102"/>
        <v>3</v>
      </c>
      <c r="AI683" s="6">
        <f t="shared" si="103"/>
        <v>0</v>
      </c>
      <c r="AJ683" s="6">
        <f t="shared" si="104"/>
        <v>0</v>
      </c>
      <c r="AK683" s="6">
        <f t="shared" si="105"/>
        <v>-1</v>
      </c>
      <c r="AL683" s="6">
        <f t="shared" si="106"/>
        <v>19889</v>
      </c>
      <c r="AM683" s="6">
        <f t="shared" si="107"/>
        <v>12560</v>
      </c>
      <c r="AN683" s="6">
        <f t="shared" si="108"/>
        <v>19464.5</v>
      </c>
      <c r="AO683" s="6">
        <f t="shared" si="109"/>
        <v>0</v>
      </c>
      <c r="AP683" s="6">
        <f t="shared" si="110"/>
        <v>9042</v>
      </c>
      <c r="AQ683" s="6">
        <f t="shared" si="111"/>
        <v>0.08886366817116266</v>
      </c>
      <c r="AS683">
        <v>38</v>
      </c>
      <c r="AT683" t="s">
        <v>970</v>
      </c>
      <c r="AU683">
        <v>3</v>
      </c>
      <c r="AV683">
        <v>24</v>
      </c>
    </row>
    <row r="684" spans="1:48" ht="12.75">
      <c r="A684">
        <v>39</v>
      </c>
      <c r="B684" t="s">
        <v>1732</v>
      </c>
      <c r="C684" s="13">
        <f t="shared" si="71"/>
        <v>1</v>
      </c>
      <c r="D684" s="6">
        <f t="shared" si="72"/>
        <v>8</v>
      </c>
      <c r="E684" s="6">
        <f t="shared" si="73"/>
        <v>8</v>
      </c>
      <c r="F684" s="13">
        <f t="shared" si="74"/>
        <v>0.3617726135158365</v>
      </c>
      <c r="G684" s="6">
        <f t="shared" si="75"/>
        <v>190669</v>
      </c>
      <c r="H684" s="6">
        <f t="shared" si="76"/>
        <v>527041</v>
      </c>
      <c r="I684" s="90">
        <f t="shared" si="77"/>
        <v>0.6570321973854663</v>
      </c>
      <c r="J684" s="13">
        <f t="shared" si="78"/>
        <v>1</v>
      </c>
      <c r="K684" s="6">
        <f t="shared" si="79"/>
        <v>8</v>
      </c>
      <c r="L684" s="6">
        <f t="shared" si="80"/>
        <v>8</v>
      </c>
      <c r="M684" s="13">
        <f t="shared" si="81"/>
        <v>0.47457803531653736</v>
      </c>
      <c r="N684" s="6">
        <f t="shared" si="82"/>
        <v>250777</v>
      </c>
      <c r="O684" s="6">
        <f t="shared" si="83"/>
        <v>528421</v>
      </c>
      <c r="P684" s="91">
        <f t="shared" si="84"/>
        <v>0.41380841338719376</v>
      </c>
      <c r="Q684" s="6">
        <f t="shared" si="85"/>
        <v>308947</v>
      </c>
      <c r="R684" s="6">
        <f t="shared" si="86"/>
        <v>60324</v>
      </c>
      <c r="S684">
        <f t="shared" si="87"/>
        <v>0.296560886111642</v>
      </c>
      <c r="T684" s="6">
        <f t="shared" si="88"/>
        <v>371712</v>
      </c>
      <c r="U684" s="14">
        <f t="shared" si="89"/>
        <v>0.625</v>
      </c>
      <c r="V684" s="6">
        <f t="shared" si="90"/>
        <v>5</v>
      </c>
      <c r="W684">
        <f t="shared" si="91"/>
        <v>0.38284236454796455</v>
      </c>
      <c r="X684" s="6">
        <f t="shared" si="92"/>
        <v>118278</v>
      </c>
      <c r="Y684" s="6">
        <f t="shared" si="93"/>
        <v>60324</v>
      </c>
      <c r="Z684" s="6">
        <f t="shared" si="94"/>
        <v>190669</v>
      </c>
      <c r="AA684" s="6">
        <f t="shared" si="95"/>
        <v>51064</v>
      </c>
      <c r="AB684" s="6">
        <f t="shared" si="96"/>
        <v>0</v>
      </c>
      <c r="AC684" s="6">
        <f t="shared" si="97"/>
        <v>6890</v>
      </c>
      <c r="AD684" s="6">
        <f t="shared" si="98"/>
        <v>527041</v>
      </c>
      <c r="AE684" s="6">
        <f t="shared" si="99"/>
        <v>308947</v>
      </c>
      <c r="AF684" s="6">
        <f t="shared" si="100"/>
        <v>2</v>
      </c>
      <c r="AG684" s="6">
        <f t="shared" si="101"/>
        <v>5</v>
      </c>
      <c r="AH684" s="6">
        <f t="shared" si="102"/>
        <v>1</v>
      </c>
      <c r="AI684" s="6">
        <f t="shared" si="103"/>
        <v>0</v>
      </c>
      <c r="AJ684" s="6">
        <f t="shared" si="104"/>
        <v>0</v>
      </c>
      <c r="AK684" s="6">
        <f t="shared" si="105"/>
        <v>0</v>
      </c>
      <c r="AL684" s="6">
        <f t="shared" si="106"/>
        <v>16912.75</v>
      </c>
      <c r="AM684" s="6">
        <f t="shared" si="107"/>
        <v>2422.875</v>
      </c>
      <c r="AN684" s="6">
        <f t="shared" si="108"/>
        <v>12445.625</v>
      </c>
      <c r="AO684" s="6">
        <f t="shared" si="109"/>
        <v>0</v>
      </c>
      <c r="AP684" s="6">
        <f t="shared" si="110"/>
        <v>6890</v>
      </c>
      <c r="AQ684" s="6">
        <f t="shared" si="111"/>
        <v>0.06258557292998475</v>
      </c>
      <c r="AS684">
        <v>39</v>
      </c>
      <c r="AT684" t="s">
        <v>1732</v>
      </c>
      <c r="AU684">
        <v>9</v>
      </c>
      <c r="AV684">
        <v>69</v>
      </c>
    </row>
    <row r="685" spans="1:48" ht="12.75">
      <c r="A685">
        <v>40</v>
      </c>
      <c r="B685" t="s">
        <v>1733</v>
      </c>
      <c r="C685" s="13">
        <f t="shared" si="71"/>
        <v>0.625</v>
      </c>
      <c r="D685" s="6">
        <f t="shared" si="72"/>
        <v>5</v>
      </c>
      <c r="E685" s="6">
        <f t="shared" si="73"/>
        <v>8</v>
      </c>
      <c r="F685" s="13">
        <f t="shared" si="74"/>
        <v>0.2523060678055587</v>
      </c>
      <c r="G685" s="6">
        <f t="shared" si="75"/>
        <v>133808</v>
      </c>
      <c r="H685" s="6">
        <f t="shared" si="76"/>
        <v>530340</v>
      </c>
      <c r="I685" s="90">
        <f t="shared" si="77"/>
        <v>0.577974754862951</v>
      </c>
      <c r="J685" s="13">
        <f t="shared" si="78"/>
        <v>0.625</v>
      </c>
      <c r="K685" s="6">
        <f t="shared" si="79"/>
        <v>5</v>
      </c>
      <c r="L685" s="6">
        <f t="shared" si="80"/>
        <v>8</v>
      </c>
      <c r="M685" s="13">
        <f t="shared" si="81"/>
        <v>0.3290902038238761</v>
      </c>
      <c r="N685" s="6">
        <f t="shared" si="82"/>
        <v>175618</v>
      </c>
      <c r="O685" s="6">
        <f t="shared" si="83"/>
        <v>533647</v>
      </c>
      <c r="P685" s="91">
        <f t="shared" si="84"/>
        <v>0.44050986159822003</v>
      </c>
      <c r="Q685" s="6">
        <f t="shared" si="85"/>
        <v>296720</v>
      </c>
      <c r="R685" s="6">
        <f t="shared" si="86"/>
        <v>98959</v>
      </c>
      <c r="S685">
        <f t="shared" si="87"/>
        <v>0.33013209106394303</v>
      </c>
      <c r="T685" s="6">
        <f t="shared" si="88"/>
        <v>357473</v>
      </c>
      <c r="U685" s="14">
        <f t="shared" si="89"/>
        <v>0.5</v>
      </c>
      <c r="V685" s="6">
        <f t="shared" si="90"/>
        <v>4</v>
      </c>
      <c r="W685">
        <f t="shared" si="91"/>
        <v>0.489865866810461</v>
      </c>
      <c r="X685" s="6">
        <f t="shared" si="92"/>
        <v>145353</v>
      </c>
      <c r="Y685" s="6">
        <f t="shared" si="93"/>
        <v>98959</v>
      </c>
      <c r="Z685" s="6">
        <f t="shared" si="94"/>
        <v>133808</v>
      </c>
      <c r="AA685" s="6">
        <f t="shared" si="95"/>
        <v>52319</v>
      </c>
      <c r="AB685" s="6">
        <f t="shared" si="96"/>
        <v>0</v>
      </c>
      <c r="AC685" s="6">
        <f t="shared" si="97"/>
        <v>11634</v>
      </c>
      <c r="AD685" s="6">
        <f t="shared" si="98"/>
        <v>530340</v>
      </c>
      <c r="AE685" s="6">
        <f t="shared" si="99"/>
        <v>296720</v>
      </c>
      <c r="AF685" s="6">
        <f t="shared" si="100"/>
        <v>3</v>
      </c>
      <c r="AG685" s="6">
        <f t="shared" si="101"/>
        <v>4</v>
      </c>
      <c r="AH685" s="6">
        <f t="shared" si="102"/>
        <v>1</v>
      </c>
      <c r="AI685" s="6">
        <f t="shared" si="103"/>
        <v>0</v>
      </c>
      <c r="AJ685" s="6">
        <f t="shared" si="104"/>
        <v>0</v>
      </c>
      <c r="AK685" s="6">
        <f t="shared" si="105"/>
        <v>0</v>
      </c>
      <c r="AL685" s="6">
        <f t="shared" si="106"/>
        <v>12311</v>
      </c>
      <c r="AM685" s="6">
        <f t="shared" si="107"/>
        <v>14552</v>
      </c>
      <c r="AN685" s="6">
        <f t="shared" si="108"/>
        <v>15229</v>
      </c>
      <c r="AO685" s="6">
        <f t="shared" si="109"/>
        <v>0</v>
      </c>
      <c r="AP685" s="6">
        <f t="shared" si="110"/>
        <v>11634</v>
      </c>
      <c r="AQ685" s="6">
        <f t="shared" si="111"/>
        <v>0.09053316257751415</v>
      </c>
      <c r="AS685">
        <v>40</v>
      </c>
      <c r="AT685" t="s">
        <v>971</v>
      </c>
      <c r="AU685">
        <v>8</v>
      </c>
      <c r="AV685">
        <v>61</v>
      </c>
    </row>
    <row r="686" spans="1:48" ht="12.75">
      <c r="A686">
        <v>41</v>
      </c>
      <c r="B686" t="s">
        <v>1734</v>
      </c>
      <c r="C686" s="13">
        <f t="shared" si="71"/>
        <v>0.375</v>
      </c>
      <c r="D686" s="6">
        <f t="shared" si="72"/>
        <v>3</v>
      </c>
      <c r="E686" s="6">
        <f t="shared" si="73"/>
        <v>8</v>
      </c>
      <c r="F686" s="13">
        <f t="shared" si="74"/>
        <v>0.17018712146322354</v>
      </c>
      <c r="G686" s="6">
        <f t="shared" si="75"/>
        <v>96016</v>
      </c>
      <c r="H686" s="6">
        <f t="shared" si="76"/>
        <v>564179</v>
      </c>
      <c r="I686" s="90">
        <f t="shared" si="77"/>
        <v>0.2579015096143702</v>
      </c>
      <c r="J686" s="13">
        <f t="shared" si="78"/>
        <v>0.375</v>
      </c>
      <c r="K686" s="6">
        <f t="shared" si="79"/>
        <v>3</v>
      </c>
      <c r="L686" s="6">
        <f t="shared" si="80"/>
        <v>8</v>
      </c>
      <c r="M686" s="13">
        <f t="shared" si="81"/>
        <v>0.19274701055526716</v>
      </c>
      <c r="N686" s="6">
        <f t="shared" si="82"/>
        <v>105821</v>
      </c>
      <c r="O686" s="6">
        <f t="shared" si="83"/>
        <v>549015</v>
      </c>
      <c r="P686" s="91">
        <f t="shared" si="84"/>
        <v>0.3812477954691684</v>
      </c>
      <c r="Q686" s="6">
        <f t="shared" si="85"/>
        <v>349087</v>
      </c>
      <c r="R686" s="6">
        <f t="shared" si="86"/>
        <v>142213</v>
      </c>
      <c r="S686">
        <f t="shared" si="87"/>
        <v>0.26698724078577085</v>
      </c>
      <c r="T686" s="6">
        <f t="shared" si="88"/>
        <v>402435</v>
      </c>
      <c r="U686" s="14">
        <f t="shared" si="89"/>
        <v>0.125</v>
      </c>
      <c r="V686" s="6">
        <f t="shared" si="90"/>
        <v>1</v>
      </c>
      <c r="W686">
        <f t="shared" si="91"/>
        <v>0.5107351462529398</v>
      </c>
      <c r="X686" s="6">
        <f t="shared" si="92"/>
        <v>178291</v>
      </c>
      <c r="Y686" s="6">
        <f t="shared" si="93"/>
        <v>142213</v>
      </c>
      <c r="Z686" s="6">
        <f t="shared" si="94"/>
        <v>96016</v>
      </c>
      <c r="AA686" s="6">
        <f t="shared" si="95"/>
        <v>90322</v>
      </c>
      <c r="AB686" s="6">
        <f t="shared" si="96"/>
        <v>0</v>
      </c>
      <c r="AC686" s="6">
        <f t="shared" si="97"/>
        <v>20536</v>
      </c>
      <c r="AD686" s="6">
        <f t="shared" si="98"/>
        <v>564179</v>
      </c>
      <c r="AE686" s="6">
        <f t="shared" si="99"/>
        <v>349087</v>
      </c>
      <c r="AF686" s="6">
        <f t="shared" si="100"/>
        <v>3</v>
      </c>
      <c r="AG686" s="6">
        <f t="shared" si="101"/>
        <v>2</v>
      </c>
      <c r="AH686" s="6">
        <f t="shared" si="102"/>
        <v>2</v>
      </c>
      <c r="AI686" s="6">
        <f t="shared" si="103"/>
        <v>0</v>
      </c>
      <c r="AJ686" s="6">
        <f t="shared" si="104"/>
        <v>1</v>
      </c>
      <c r="AK686" s="6">
        <f t="shared" si="105"/>
        <v>0</v>
      </c>
      <c r="AL686" s="6">
        <f t="shared" si="106"/>
        <v>11305.375</v>
      </c>
      <c r="AM686" s="6">
        <f t="shared" si="107"/>
        <v>8744.25</v>
      </c>
      <c r="AN686" s="6">
        <f t="shared" si="108"/>
        <v>3050.25</v>
      </c>
      <c r="AO686" s="6">
        <f t="shared" si="109"/>
        <v>0</v>
      </c>
      <c r="AP686" s="6">
        <f t="shared" si="110"/>
        <v>23099.875</v>
      </c>
      <c r="AQ686" s="6">
        <f t="shared" si="111"/>
        <v>0.06617225791851315</v>
      </c>
      <c r="AS686">
        <v>41</v>
      </c>
      <c r="AT686" t="s">
        <v>972</v>
      </c>
      <c r="AU686">
        <v>2</v>
      </c>
      <c r="AV686">
        <v>12</v>
      </c>
    </row>
    <row r="687" spans="1:48" ht="12.75">
      <c r="A687">
        <v>42</v>
      </c>
      <c r="B687" t="s">
        <v>1735</v>
      </c>
      <c r="C687" s="13">
        <f t="shared" si="71"/>
        <v>0.2857142857142857</v>
      </c>
      <c r="D687" s="6">
        <f t="shared" si="72"/>
        <v>2</v>
      </c>
      <c r="E687" s="6">
        <f t="shared" si="73"/>
        <v>7</v>
      </c>
      <c r="F687" s="13">
        <f t="shared" si="74"/>
        <v>0.2087930569863024</v>
      </c>
      <c r="G687" s="6">
        <f t="shared" si="75"/>
        <v>109247</v>
      </c>
      <c r="H687" s="6">
        <f t="shared" si="76"/>
        <v>523231</v>
      </c>
      <c r="I687" s="90">
        <f t="shared" si="77"/>
        <v>0.20026447798703617</v>
      </c>
      <c r="J687" s="13">
        <f t="shared" si="78"/>
        <v>0.2857142857142857</v>
      </c>
      <c r="K687" s="6">
        <f t="shared" si="79"/>
        <v>2</v>
      </c>
      <c r="L687" s="6">
        <f t="shared" si="80"/>
        <v>7</v>
      </c>
      <c r="M687" s="13">
        <f t="shared" si="81"/>
        <v>0.24458814392752115</v>
      </c>
      <c r="N687" s="6">
        <f t="shared" si="82"/>
        <v>122512</v>
      </c>
      <c r="O687" s="6">
        <f t="shared" si="83"/>
        <v>500891</v>
      </c>
      <c r="P687" s="91">
        <f t="shared" si="84"/>
        <v>0.3795359984404594</v>
      </c>
      <c r="Q687" s="6">
        <f t="shared" si="85"/>
        <v>324646</v>
      </c>
      <c r="R687" s="6">
        <f t="shared" si="86"/>
        <v>135432</v>
      </c>
      <c r="S687">
        <f t="shared" si="87"/>
        <v>0.25483987534214025</v>
      </c>
      <c r="T687" s="6">
        <f t="shared" si="88"/>
        <v>373244</v>
      </c>
      <c r="U687" s="14">
        <f t="shared" si="89"/>
        <v>0.42857142857142855</v>
      </c>
      <c r="V687" s="6">
        <f t="shared" si="90"/>
        <v>3</v>
      </c>
      <c r="W687">
        <f t="shared" si="91"/>
        <v>0.5566278346260234</v>
      </c>
      <c r="X687" s="6">
        <f t="shared" si="92"/>
        <v>180707</v>
      </c>
      <c r="Y687" s="6">
        <f t="shared" si="93"/>
        <v>135432</v>
      </c>
      <c r="Z687" s="6">
        <f t="shared" si="94"/>
        <v>109247</v>
      </c>
      <c r="AA687" s="6">
        <f t="shared" si="95"/>
        <v>65752</v>
      </c>
      <c r="AB687" s="6">
        <f t="shared" si="96"/>
        <v>0</v>
      </c>
      <c r="AC687" s="6">
        <f t="shared" si="97"/>
        <v>14215</v>
      </c>
      <c r="AD687" s="6">
        <f t="shared" si="98"/>
        <v>523231</v>
      </c>
      <c r="AE687" s="6">
        <f t="shared" si="99"/>
        <v>324646</v>
      </c>
      <c r="AF687" s="6">
        <f t="shared" si="100"/>
        <v>3</v>
      </c>
      <c r="AG687" s="6">
        <f t="shared" si="101"/>
        <v>2</v>
      </c>
      <c r="AH687" s="6">
        <f t="shared" si="102"/>
        <v>1</v>
      </c>
      <c r="AI687" s="6">
        <f t="shared" si="103"/>
        <v>0</v>
      </c>
      <c r="AJ687" s="6">
        <f t="shared" si="104"/>
        <v>0</v>
      </c>
      <c r="AK687" s="6">
        <f t="shared" si="105"/>
        <v>1</v>
      </c>
      <c r="AL687" s="6">
        <f t="shared" si="106"/>
        <v>3702</v>
      </c>
      <c r="AM687" s="6">
        <f t="shared" si="107"/>
        <v>16491</v>
      </c>
      <c r="AN687" s="6">
        <f t="shared" si="108"/>
        <v>19374</v>
      </c>
      <c r="AO687" s="6">
        <f t="shared" si="109"/>
        <v>0</v>
      </c>
      <c r="AP687" s="6">
        <f t="shared" si="110"/>
        <v>14215</v>
      </c>
      <c r="AQ687" s="6">
        <f t="shared" si="111"/>
        <v>0.08283176136468647</v>
      </c>
      <c r="AS687">
        <v>42</v>
      </c>
      <c r="AT687" t="s">
        <v>973</v>
      </c>
      <c r="AU687">
        <v>4</v>
      </c>
      <c r="AV687">
        <v>31</v>
      </c>
    </row>
    <row r="688" spans="1:48" ht="12.75">
      <c r="A688">
        <v>43</v>
      </c>
      <c r="B688" t="s">
        <v>1736</v>
      </c>
      <c r="C688" s="13">
        <f t="shared" si="71"/>
        <v>0.2857142857142857</v>
      </c>
      <c r="D688" s="6">
        <f t="shared" si="72"/>
        <v>2</v>
      </c>
      <c r="E688" s="6">
        <f t="shared" si="73"/>
        <v>7</v>
      </c>
      <c r="F688" s="13">
        <f t="shared" si="74"/>
        <v>0.22246994282705934</v>
      </c>
      <c r="G688" s="6">
        <f t="shared" si="75"/>
        <v>111560</v>
      </c>
      <c r="H688" s="6">
        <f t="shared" si="76"/>
        <v>501461</v>
      </c>
      <c r="I688" s="90">
        <f t="shared" si="77"/>
        <v>-0.1886610370848616</v>
      </c>
      <c r="J688" s="13">
        <f t="shared" si="78"/>
        <v>0.42857142857142855</v>
      </c>
      <c r="K688" s="6">
        <f t="shared" si="79"/>
        <v>3</v>
      </c>
      <c r="L688" s="6">
        <f t="shared" si="80"/>
        <v>7</v>
      </c>
      <c r="M688" s="13">
        <f t="shared" si="81"/>
        <v>0.2909625364170636</v>
      </c>
      <c r="N688" s="6">
        <f t="shared" si="82"/>
        <v>144714</v>
      </c>
      <c r="O688" s="6">
        <f t="shared" si="83"/>
        <v>497363</v>
      </c>
      <c r="P688" s="91">
        <f t="shared" si="84"/>
        <v>0.43924253331764584</v>
      </c>
      <c r="Q688" s="6">
        <f t="shared" si="85"/>
        <v>281198</v>
      </c>
      <c r="R688" s="6">
        <f t="shared" si="86"/>
        <v>123088</v>
      </c>
      <c r="S688">
        <f t="shared" si="87"/>
        <v>0.29887828407018613</v>
      </c>
      <c r="T688" s="6">
        <f t="shared" si="88"/>
        <v>348712</v>
      </c>
      <c r="U688" s="14">
        <f t="shared" si="89"/>
        <v>0.5714285714285714</v>
      </c>
      <c r="V688" s="6">
        <f t="shared" si="90"/>
        <v>4</v>
      </c>
      <c r="W688">
        <f t="shared" si="91"/>
        <v>0.4992034082745965</v>
      </c>
      <c r="X688" s="6">
        <f t="shared" si="92"/>
        <v>140375</v>
      </c>
      <c r="Y688" s="6">
        <f t="shared" si="93"/>
        <v>123088</v>
      </c>
      <c r="Z688" s="6">
        <f t="shared" si="94"/>
        <v>111560</v>
      </c>
      <c r="AA688" s="6">
        <f t="shared" si="95"/>
        <v>35689</v>
      </c>
      <c r="AB688" s="6">
        <f t="shared" si="96"/>
        <v>0</v>
      </c>
      <c r="AC688" s="6">
        <f t="shared" si="97"/>
        <v>10861</v>
      </c>
      <c r="AD688" s="6">
        <f t="shared" si="98"/>
        <v>501461</v>
      </c>
      <c r="AE688" s="6">
        <f t="shared" si="99"/>
        <v>281198</v>
      </c>
      <c r="AF688" s="6">
        <f t="shared" si="100"/>
        <v>3</v>
      </c>
      <c r="AG688" s="6">
        <f t="shared" si="101"/>
        <v>3</v>
      </c>
      <c r="AH688" s="6">
        <f t="shared" si="102"/>
        <v>1</v>
      </c>
      <c r="AI688" s="6">
        <f t="shared" si="103"/>
        <v>0</v>
      </c>
      <c r="AJ688" s="6">
        <f t="shared" si="104"/>
        <v>0</v>
      </c>
      <c r="AK688" s="6">
        <f t="shared" si="105"/>
        <v>0</v>
      </c>
      <c r="AL688" s="6">
        <f t="shared" si="106"/>
        <v>2574.571428571435</v>
      </c>
      <c r="AM688" s="6">
        <f t="shared" si="107"/>
        <v>8953.428571428565</v>
      </c>
      <c r="AN688" s="6">
        <f t="shared" si="108"/>
        <v>4482.142857142855</v>
      </c>
      <c r="AO688" s="6">
        <f t="shared" si="109"/>
        <v>0</v>
      </c>
      <c r="AP688" s="6">
        <f t="shared" si="110"/>
        <v>10861</v>
      </c>
      <c r="AQ688" s="6">
        <f t="shared" si="111"/>
        <v>0.04777975458065643</v>
      </c>
      <c r="AS688">
        <v>43</v>
      </c>
      <c r="AT688" t="s">
        <v>1736</v>
      </c>
      <c r="AU688">
        <v>4</v>
      </c>
      <c r="AV688">
        <v>32</v>
      </c>
    </row>
    <row r="689" spans="1:48" ht="12.75">
      <c r="A689">
        <v>44</v>
      </c>
      <c r="B689" t="s">
        <v>1737</v>
      </c>
      <c r="C689" s="13">
        <f t="shared" si="71"/>
        <v>0.25</v>
      </c>
      <c r="D689" s="6">
        <f t="shared" si="72"/>
        <v>2</v>
      </c>
      <c r="E689" s="6">
        <f t="shared" si="73"/>
        <v>8</v>
      </c>
      <c r="F689" s="13">
        <f t="shared" si="74"/>
        <v>0.20173314348411198</v>
      </c>
      <c r="G689" s="6">
        <f t="shared" si="75"/>
        <v>113627</v>
      </c>
      <c r="H689" s="6">
        <f t="shared" si="76"/>
        <v>563254</v>
      </c>
      <c r="I689" s="90">
        <f t="shared" si="77"/>
        <v>0.3156541461044666</v>
      </c>
      <c r="J689" s="13">
        <f t="shared" si="78"/>
        <v>0.25</v>
      </c>
      <c r="K689" s="6">
        <f t="shared" si="79"/>
        <v>2</v>
      </c>
      <c r="L689" s="6">
        <f t="shared" si="80"/>
        <v>8</v>
      </c>
      <c r="M689" s="13">
        <f t="shared" si="81"/>
        <v>0.27067796425100726</v>
      </c>
      <c r="N689" s="6">
        <f t="shared" si="82"/>
        <v>148737</v>
      </c>
      <c r="O689" s="6">
        <f t="shared" si="83"/>
        <v>549498</v>
      </c>
      <c r="P689" s="91">
        <f t="shared" si="84"/>
        <v>0.3817531699730494</v>
      </c>
      <c r="Q689" s="6">
        <f t="shared" si="85"/>
        <v>348230</v>
      </c>
      <c r="R689" s="6">
        <f t="shared" si="86"/>
        <v>150532</v>
      </c>
      <c r="S689">
        <f t="shared" si="87"/>
        <v>0.24747132837608143</v>
      </c>
      <c r="T689" s="6">
        <f t="shared" si="88"/>
        <v>413513</v>
      </c>
      <c r="U689" s="14">
        <f t="shared" si="89"/>
        <v>0.25</v>
      </c>
      <c r="V689" s="6">
        <f t="shared" si="90"/>
        <v>2</v>
      </c>
      <c r="W689">
        <f t="shared" si="91"/>
        <v>0.5281107314131465</v>
      </c>
      <c r="X689" s="6">
        <f t="shared" si="92"/>
        <v>183904</v>
      </c>
      <c r="Y689" s="6">
        <f t="shared" si="93"/>
        <v>150532</v>
      </c>
      <c r="Z689" s="6">
        <f t="shared" si="94"/>
        <v>113627</v>
      </c>
      <c r="AA689" s="6">
        <f t="shared" si="95"/>
        <v>59777</v>
      </c>
      <c r="AB689" s="6">
        <f t="shared" si="96"/>
        <v>0</v>
      </c>
      <c r="AC689" s="6">
        <f t="shared" si="97"/>
        <v>24294</v>
      </c>
      <c r="AD689" s="6">
        <f t="shared" si="98"/>
        <v>563254</v>
      </c>
      <c r="AE689" s="6">
        <f t="shared" si="99"/>
        <v>348230</v>
      </c>
      <c r="AF689" s="6">
        <f t="shared" si="100"/>
        <v>4</v>
      </c>
      <c r="AG689" s="6">
        <f t="shared" si="101"/>
        <v>3</v>
      </c>
      <c r="AH689" s="6">
        <f t="shared" si="102"/>
        <v>1</v>
      </c>
      <c r="AI689" s="6">
        <f t="shared" si="103"/>
        <v>0</v>
      </c>
      <c r="AJ689" s="6">
        <f t="shared" si="104"/>
        <v>1</v>
      </c>
      <c r="AK689" s="6">
        <f t="shared" si="105"/>
        <v>-1</v>
      </c>
      <c r="AL689" s="6">
        <f t="shared" si="106"/>
        <v>23583</v>
      </c>
      <c r="AM689" s="6">
        <f t="shared" si="107"/>
        <v>16959.25</v>
      </c>
      <c r="AN689" s="6">
        <f t="shared" si="108"/>
        <v>16248.25</v>
      </c>
      <c r="AO689" s="6">
        <f t="shared" si="109"/>
        <v>0</v>
      </c>
      <c r="AP689" s="6">
        <f t="shared" si="110"/>
        <v>19234.75</v>
      </c>
      <c r="AQ689" s="6">
        <f t="shared" si="111"/>
        <v>0.10915953536455791</v>
      </c>
      <c r="AS689">
        <v>44</v>
      </c>
      <c r="AT689" t="s">
        <v>974</v>
      </c>
      <c r="AU689">
        <v>4</v>
      </c>
      <c r="AV689">
        <v>33</v>
      </c>
    </row>
    <row r="690" spans="1:48" ht="12.75">
      <c r="A690">
        <v>45</v>
      </c>
      <c r="B690" t="s">
        <v>1738</v>
      </c>
      <c r="C690" s="13">
        <f t="shared" si="71"/>
        <v>0.42857142857142855</v>
      </c>
      <c r="D690" s="6">
        <f t="shared" si="72"/>
        <v>3</v>
      </c>
      <c r="E690" s="6">
        <f t="shared" si="73"/>
        <v>7</v>
      </c>
      <c r="F690" s="13">
        <f t="shared" si="74"/>
        <v>0.20233095001442816</v>
      </c>
      <c r="G690" s="6">
        <f t="shared" si="75"/>
        <v>100968</v>
      </c>
      <c r="H690" s="6">
        <f t="shared" si="76"/>
        <v>499024</v>
      </c>
      <c r="I690" s="90">
        <f t="shared" si="77"/>
        <v>0.33769401520751874</v>
      </c>
      <c r="J690" s="13">
        <f t="shared" si="78"/>
        <v>0.42857142857142855</v>
      </c>
      <c r="K690" s="6">
        <f t="shared" si="79"/>
        <v>3</v>
      </c>
      <c r="L690" s="6">
        <f t="shared" si="80"/>
        <v>7</v>
      </c>
      <c r="M690" s="13">
        <f t="shared" si="81"/>
        <v>0.2407060453751609</v>
      </c>
      <c r="N690" s="6">
        <f t="shared" si="82"/>
        <v>117427</v>
      </c>
      <c r="O690" s="6">
        <f t="shared" si="83"/>
        <v>487844</v>
      </c>
      <c r="P690" s="91">
        <f t="shared" si="84"/>
        <v>0.3470794991824041</v>
      </c>
      <c r="Q690" s="6">
        <f t="shared" si="85"/>
        <v>325823</v>
      </c>
      <c r="R690" s="6">
        <f t="shared" si="86"/>
        <v>135409</v>
      </c>
      <c r="S690">
        <f t="shared" si="87"/>
        <v>0.23466927952378214</v>
      </c>
      <c r="T690" s="6">
        <f t="shared" si="88"/>
        <v>373362</v>
      </c>
      <c r="U690" s="14">
        <f t="shared" si="89"/>
        <v>0.14285714285714285</v>
      </c>
      <c r="V690" s="6">
        <f t="shared" si="90"/>
        <v>1</v>
      </c>
      <c r="W690">
        <f t="shared" si="91"/>
        <v>0.534618489179708</v>
      </c>
      <c r="X690" s="6">
        <f t="shared" si="92"/>
        <v>174191</v>
      </c>
      <c r="Y690" s="6">
        <f t="shared" si="93"/>
        <v>135409</v>
      </c>
      <c r="Z690" s="6">
        <f t="shared" si="94"/>
        <v>100968</v>
      </c>
      <c r="AA690" s="6">
        <f t="shared" si="95"/>
        <v>76879</v>
      </c>
      <c r="AB690" s="6">
        <f t="shared" si="96"/>
        <v>0</v>
      </c>
      <c r="AC690" s="6">
        <f t="shared" si="97"/>
        <v>12567</v>
      </c>
      <c r="AD690" s="6">
        <f t="shared" si="98"/>
        <v>499024</v>
      </c>
      <c r="AE690" s="6">
        <f t="shared" si="99"/>
        <v>325823</v>
      </c>
      <c r="AF690" s="6">
        <f t="shared" si="100"/>
        <v>3</v>
      </c>
      <c r="AG690" s="6">
        <f t="shared" si="101"/>
        <v>2</v>
      </c>
      <c r="AH690" s="6">
        <f t="shared" si="102"/>
        <v>2</v>
      </c>
      <c r="AI690" s="6">
        <f t="shared" si="103"/>
        <v>0</v>
      </c>
      <c r="AJ690" s="6">
        <f t="shared" si="104"/>
        <v>0</v>
      </c>
      <c r="AK690" s="6">
        <f t="shared" si="105"/>
        <v>0</v>
      </c>
      <c r="AL690" s="6">
        <f t="shared" si="106"/>
        <v>4229.428571428551</v>
      </c>
      <c r="AM690" s="6">
        <f t="shared" si="107"/>
        <v>7875.71428571429</v>
      </c>
      <c r="AN690" s="6">
        <f t="shared" si="108"/>
        <v>16213.28571428571</v>
      </c>
      <c r="AO690" s="6">
        <f t="shared" si="109"/>
        <v>0</v>
      </c>
      <c r="AP690" s="6">
        <f t="shared" si="110"/>
        <v>12567</v>
      </c>
      <c r="AQ690" s="6">
        <f t="shared" si="111"/>
        <v>0.06274177785397064</v>
      </c>
      <c r="AS690">
        <v>45</v>
      </c>
      <c r="AT690" t="s">
        <v>1738</v>
      </c>
      <c r="AU690">
        <v>3</v>
      </c>
      <c r="AV690">
        <v>25</v>
      </c>
    </row>
    <row r="691" spans="1:48" ht="12.75">
      <c r="A691">
        <v>46</v>
      </c>
      <c r="B691" t="s">
        <v>1739</v>
      </c>
      <c r="C691" s="13">
        <f t="shared" si="71"/>
        <v>0.2857142857142857</v>
      </c>
      <c r="D691" s="6">
        <f t="shared" si="72"/>
        <v>2</v>
      </c>
      <c r="E691" s="6">
        <f t="shared" si="73"/>
        <v>7</v>
      </c>
      <c r="F691" s="13">
        <f t="shared" si="74"/>
        <v>0.1583106726781167</v>
      </c>
      <c r="G691" s="6">
        <f t="shared" si="75"/>
        <v>80690</v>
      </c>
      <c r="H691" s="6">
        <f t="shared" si="76"/>
        <v>509694</v>
      </c>
      <c r="I691" s="90">
        <f t="shared" si="77"/>
        <v>0.38928658996212917</v>
      </c>
      <c r="J691" s="13">
        <f t="shared" si="78"/>
        <v>0.2857142857142857</v>
      </c>
      <c r="K691" s="6">
        <f t="shared" si="79"/>
        <v>2</v>
      </c>
      <c r="L691" s="6">
        <f t="shared" si="80"/>
        <v>7</v>
      </c>
      <c r="M691" s="13">
        <f t="shared" si="81"/>
        <v>0.2018493252083592</v>
      </c>
      <c r="N691" s="6">
        <f t="shared" si="82"/>
        <v>100896</v>
      </c>
      <c r="O691" s="6">
        <f t="shared" si="83"/>
        <v>499858</v>
      </c>
      <c r="P691" s="91">
        <f t="shared" si="84"/>
        <v>0.37248231291716205</v>
      </c>
      <c r="Q691" s="6">
        <f t="shared" si="85"/>
        <v>319842</v>
      </c>
      <c r="R691" s="6">
        <f t="shared" si="86"/>
        <v>136643</v>
      </c>
      <c r="S691">
        <f t="shared" si="87"/>
        <v>0.2570930144160942</v>
      </c>
      <c r="T691" s="6">
        <f t="shared" si="88"/>
        <v>371348</v>
      </c>
      <c r="U691" s="14">
        <f t="shared" si="89"/>
        <v>0.14285714285714285</v>
      </c>
      <c r="V691" s="6">
        <f t="shared" si="90"/>
        <v>1</v>
      </c>
      <c r="W691">
        <f t="shared" si="91"/>
        <v>0.49524140044146797</v>
      </c>
      <c r="X691" s="6">
        <f t="shared" si="92"/>
        <v>158399</v>
      </c>
      <c r="Y691" s="6">
        <f t="shared" si="93"/>
        <v>136643</v>
      </c>
      <c r="Z691" s="6">
        <f t="shared" si="94"/>
        <v>80690</v>
      </c>
      <c r="AA691" s="6">
        <f t="shared" si="95"/>
        <v>91516</v>
      </c>
      <c r="AB691" s="6">
        <f t="shared" si="96"/>
        <v>0</v>
      </c>
      <c r="AC691" s="6">
        <f t="shared" si="97"/>
        <v>10993</v>
      </c>
      <c r="AD691" s="6">
        <f t="shared" si="98"/>
        <v>509694</v>
      </c>
      <c r="AE691" s="6">
        <f t="shared" si="99"/>
        <v>319842</v>
      </c>
      <c r="AF691" s="6">
        <f t="shared" si="100"/>
        <v>3</v>
      </c>
      <c r="AG691" s="6">
        <f t="shared" si="101"/>
        <v>2</v>
      </c>
      <c r="AH691" s="6">
        <f t="shared" si="102"/>
        <v>2</v>
      </c>
      <c r="AI691" s="6">
        <f t="shared" si="103"/>
        <v>0</v>
      </c>
      <c r="AJ691" s="6">
        <f t="shared" si="104"/>
        <v>0</v>
      </c>
      <c r="AK691" s="6">
        <f t="shared" si="105"/>
        <v>0</v>
      </c>
      <c r="AL691" s="6">
        <f t="shared" si="106"/>
        <v>432.1428571428405</v>
      </c>
      <c r="AM691" s="6">
        <f t="shared" si="107"/>
        <v>10693.428571428565</v>
      </c>
      <c r="AN691" s="6">
        <f t="shared" si="108"/>
        <v>132.5714285714348</v>
      </c>
      <c r="AO691" s="6">
        <f t="shared" si="109"/>
        <v>0</v>
      </c>
      <c r="AP691" s="6">
        <f t="shared" si="110"/>
        <v>10993</v>
      </c>
      <c r="AQ691" s="6">
        <f t="shared" si="111"/>
        <v>0.03478458560342738</v>
      </c>
      <c r="AS691">
        <v>46</v>
      </c>
      <c r="AT691" t="s">
        <v>975</v>
      </c>
      <c r="AU691">
        <v>3</v>
      </c>
      <c r="AV691">
        <v>26</v>
      </c>
    </row>
    <row r="692" spans="1:48" ht="12.75">
      <c r="A692">
        <v>47</v>
      </c>
      <c r="B692" t="s">
        <v>1740</v>
      </c>
      <c r="C692" s="13">
        <f t="shared" si="71"/>
        <v>0</v>
      </c>
      <c r="D692" s="6">
        <f t="shared" si="72"/>
        <v>0</v>
      </c>
      <c r="E692" s="6">
        <f t="shared" si="73"/>
        <v>7</v>
      </c>
      <c r="F692" s="13">
        <f t="shared" si="74"/>
        <v>0.11419508026889892</v>
      </c>
      <c r="G692" s="6">
        <f t="shared" si="75"/>
        <v>60406</v>
      </c>
      <c r="H692" s="6">
        <f t="shared" si="76"/>
        <v>528972</v>
      </c>
      <c r="I692" s="90">
        <f t="shared" si="77"/>
        <v>0</v>
      </c>
      <c r="J692" s="13">
        <f t="shared" si="78"/>
        <v>0</v>
      </c>
      <c r="K692" s="6">
        <f t="shared" si="79"/>
        <v>0</v>
      </c>
      <c r="L692" s="6">
        <f t="shared" si="80"/>
        <v>7</v>
      </c>
      <c r="M692" s="13">
        <f t="shared" si="81"/>
        <v>0.12815814606686934</v>
      </c>
      <c r="N692" s="6">
        <f t="shared" si="82"/>
        <v>65887</v>
      </c>
      <c r="O692" s="6">
        <f t="shared" si="83"/>
        <v>514107</v>
      </c>
      <c r="P692" s="91">
        <f t="shared" si="84"/>
        <v>0.3633292499413958</v>
      </c>
      <c r="Q692" s="6">
        <f t="shared" si="85"/>
        <v>336781</v>
      </c>
      <c r="R692" s="6">
        <f t="shared" si="86"/>
        <v>152467</v>
      </c>
      <c r="S692">
        <f t="shared" si="87"/>
        <v>0.2528325815443089</v>
      </c>
      <c r="T692" s="6">
        <f t="shared" si="88"/>
        <v>384124</v>
      </c>
      <c r="U692" s="14">
        <f t="shared" si="89"/>
        <v>0.14285714285714285</v>
      </c>
      <c r="V692" s="6">
        <f t="shared" si="90"/>
        <v>1</v>
      </c>
      <c r="W692">
        <f t="shared" si="91"/>
        <v>0.5186753409485689</v>
      </c>
      <c r="X692" s="6">
        <f t="shared" si="92"/>
        <v>174680</v>
      </c>
      <c r="Y692" s="6">
        <f t="shared" si="93"/>
        <v>152467</v>
      </c>
      <c r="Z692" s="6">
        <f t="shared" si="94"/>
        <v>60406</v>
      </c>
      <c r="AA692" s="6">
        <f t="shared" si="95"/>
        <v>110418</v>
      </c>
      <c r="AB692" s="6">
        <f t="shared" si="96"/>
        <v>0</v>
      </c>
      <c r="AC692" s="6">
        <f t="shared" si="97"/>
        <v>13490</v>
      </c>
      <c r="AD692" s="6">
        <f t="shared" si="98"/>
        <v>528972</v>
      </c>
      <c r="AE692" s="6">
        <f t="shared" si="99"/>
        <v>336781</v>
      </c>
      <c r="AF692" s="6">
        <f t="shared" si="100"/>
        <v>3</v>
      </c>
      <c r="AG692" s="6">
        <f t="shared" si="101"/>
        <v>1</v>
      </c>
      <c r="AH692" s="6">
        <f t="shared" si="102"/>
        <v>2</v>
      </c>
      <c r="AI692" s="6">
        <f t="shared" si="103"/>
        <v>0</v>
      </c>
      <c r="AJ692" s="6">
        <f t="shared" si="104"/>
        <v>0</v>
      </c>
      <c r="AK692" s="6">
        <f t="shared" si="105"/>
        <v>1</v>
      </c>
      <c r="AL692" s="6">
        <f t="shared" si="106"/>
        <v>8132.28571428571</v>
      </c>
      <c r="AM692" s="6">
        <f t="shared" si="107"/>
        <v>12294.428571428572</v>
      </c>
      <c r="AN692" s="6">
        <f t="shared" si="108"/>
        <v>14194.857142857145</v>
      </c>
      <c r="AO692" s="6">
        <f t="shared" si="109"/>
        <v>0</v>
      </c>
      <c r="AP692" s="6">
        <f t="shared" si="110"/>
        <v>13490</v>
      </c>
      <c r="AQ692" s="6">
        <f t="shared" si="111"/>
        <v>0.07142857142857142</v>
      </c>
      <c r="AS692">
        <v>47</v>
      </c>
      <c r="AT692" t="s">
        <v>1740</v>
      </c>
      <c r="AU692">
        <v>2</v>
      </c>
      <c r="AV692">
        <v>16</v>
      </c>
    </row>
    <row r="693" spans="1:48" ht="12.75">
      <c r="A693">
        <v>48</v>
      </c>
      <c r="B693" t="s">
        <v>1741</v>
      </c>
      <c r="C693" s="13">
        <f t="shared" si="71"/>
        <v>0.14285714285714285</v>
      </c>
      <c r="D693" s="6">
        <f t="shared" si="72"/>
        <v>1</v>
      </c>
      <c r="E693" s="6">
        <f t="shared" si="73"/>
        <v>7</v>
      </c>
      <c r="F693" s="13">
        <f t="shared" si="74"/>
        <v>0.16981336683830486</v>
      </c>
      <c r="G693" s="6">
        <f t="shared" si="75"/>
        <v>90824</v>
      </c>
      <c r="H693" s="6">
        <f t="shared" si="76"/>
        <v>534846</v>
      </c>
      <c r="I693" s="90">
        <f t="shared" si="77"/>
        <v>0.11556162174413442</v>
      </c>
      <c r="J693" s="13">
        <f t="shared" si="78"/>
        <v>0.14285714285714285</v>
      </c>
      <c r="K693" s="6">
        <f t="shared" si="79"/>
        <v>1</v>
      </c>
      <c r="L693" s="6">
        <f t="shared" si="80"/>
        <v>7</v>
      </c>
      <c r="M693" s="13">
        <f t="shared" si="81"/>
        <v>0.19685478877934942</v>
      </c>
      <c r="N693" s="6">
        <f t="shared" si="82"/>
        <v>103334</v>
      </c>
      <c r="O693" s="6">
        <f t="shared" si="83"/>
        <v>524925</v>
      </c>
      <c r="P693" s="91">
        <f t="shared" si="84"/>
        <v>0.4151419287047112</v>
      </c>
      <c r="Q693" s="6">
        <f t="shared" si="85"/>
        <v>312809</v>
      </c>
      <c r="R693" s="6">
        <f t="shared" si="86"/>
        <v>122985</v>
      </c>
      <c r="S693">
        <f t="shared" si="87"/>
        <v>0.28661808829832836</v>
      </c>
      <c r="T693" s="6">
        <f t="shared" si="88"/>
        <v>374472</v>
      </c>
      <c r="U693" s="14">
        <f t="shared" si="89"/>
        <v>0.2857142857142857</v>
      </c>
      <c r="V693" s="6">
        <f t="shared" si="90"/>
        <v>2</v>
      </c>
      <c r="W693">
        <f t="shared" si="91"/>
        <v>0.5611667183488966</v>
      </c>
      <c r="X693" s="6">
        <f t="shared" si="92"/>
        <v>175538</v>
      </c>
      <c r="Y693" s="6">
        <f t="shared" si="93"/>
        <v>122985</v>
      </c>
      <c r="Z693" s="6">
        <f t="shared" si="94"/>
        <v>90824</v>
      </c>
      <c r="AA693" s="6">
        <f t="shared" si="95"/>
        <v>85064</v>
      </c>
      <c r="AB693" s="6">
        <f t="shared" si="96"/>
        <v>0</v>
      </c>
      <c r="AC693" s="6">
        <f t="shared" si="97"/>
        <v>13936</v>
      </c>
      <c r="AD693" s="6">
        <f t="shared" si="98"/>
        <v>534846</v>
      </c>
      <c r="AE693" s="6">
        <f t="shared" si="99"/>
        <v>312809</v>
      </c>
      <c r="AF693" s="6">
        <f t="shared" si="100"/>
        <v>3</v>
      </c>
      <c r="AG693" s="6">
        <f t="shared" si="101"/>
        <v>2</v>
      </c>
      <c r="AH693" s="6">
        <f t="shared" si="102"/>
        <v>2</v>
      </c>
      <c r="AI693" s="6">
        <f t="shared" si="103"/>
        <v>0</v>
      </c>
      <c r="AJ693" s="6">
        <f t="shared" si="104"/>
        <v>0</v>
      </c>
      <c r="AK693" s="6">
        <f t="shared" si="105"/>
        <v>0</v>
      </c>
      <c r="AL693" s="6">
        <f t="shared" si="106"/>
        <v>11076</v>
      </c>
      <c r="AM693" s="6">
        <f t="shared" si="107"/>
        <v>1450</v>
      </c>
      <c r="AN693" s="6">
        <f t="shared" si="108"/>
        <v>4310</v>
      </c>
      <c r="AO693" s="6">
        <f t="shared" si="109"/>
        <v>0</v>
      </c>
      <c r="AP693" s="6">
        <f t="shared" si="110"/>
        <v>13936</v>
      </c>
      <c r="AQ693" s="6">
        <f t="shared" si="111"/>
        <v>0.04918656432519525</v>
      </c>
      <c r="AS693">
        <v>48</v>
      </c>
      <c r="AT693" t="s">
        <v>976</v>
      </c>
      <c r="AU693">
        <v>2</v>
      </c>
      <c r="AV693">
        <v>20</v>
      </c>
    </row>
    <row r="694" spans="1:48" ht="12.75">
      <c r="A694">
        <v>49</v>
      </c>
      <c r="B694" t="s">
        <v>1742</v>
      </c>
      <c r="C694" s="13">
        <f t="shared" si="71"/>
        <v>0.5714285714285714</v>
      </c>
      <c r="D694" s="6">
        <f t="shared" si="72"/>
        <v>4</v>
      </c>
      <c r="E694" s="6">
        <f t="shared" si="73"/>
        <v>7</v>
      </c>
      <c r="F694" s="13">
        <f t="shared" si="74"/>
        <v>0.25105620801432893</v>
      </c>
      <c r="G694" s="6">
        <f t="shared" si="75"/>
        <v>123067</v>
      </c>
      <c r="H694" s="6">
        <f t="shared" si="76"/>
        <v>490197</v>
      </c>
      <c r="I694" s="90">
        <f t="shared" si="77"/>
        <v>0.4085872686696468</v>
      </c>
      <c r="J694" s="13">
        <f t="shared" si="78"/>
        <v>0.5714285714285714</v>
      </c>
      <c r="K694" s="6">
        <f t="shared" si="79"/>
        <v>4</v>
      </c>
      <c r="L694" s="6">
        <f t="shared" si="80"/>
        <v>7</v>
      </c>
      <c r="M694" s="13">
        <f t="shared" si="81"/>
        <v>0.30598406474649675</v>
      </c>
      <c r="N694" s="6">
        <f t="shared" si="82"/>
        <v>148506</v>
      </c>
      <c r="O694" s="6">
        <f t="shared" si="83"/>
        <v>485339</v>
      </c>
      <c r="P694" s="91">
        <f t="shared" si="84"/>
        <v>0.36242979863197855</v>
      </c>
      <c r="Q694" s="6">
        <f t="shared" si="85"/>
        <v>312535</v>
      </c>
      <c r="R694" s="6">
        <f t="shared" si="86"/>
        <v>127854</v>
      </c>
      <c r="S694">
        <f t="shared" si="87"/>
        <v>0.23293409348929306</v>
      </c>
      <c r="T694" s="6">
        <f t="shared" si="88"/>
        <v>372287</v>
      </c>
      <c r="U694" s="14">
        <f t="shared" si="89"/>
        <v>0</v>
      </c>
      <c r="V694" s="6">
        <f t="shared" si="90"/>
        <v>0</v>
      </c>
      <c r="W694">
        <f t="shared" si="91"/>
        <v>0.5430495784472139</v>
      </c>
      <c r="X694" s="6">
        <f t="shared" si="92"/>
        <v>169722</v>
      </c>
      <c r="Y694" s="6">
        <f t="shared" si="93"/>
        <v>127854</v>
      </c>
      <c r="Z694" s="6">
        <f t="shared" si="94"/>
        <v>123067</v>
      </c>
      <c r="AA694" s="6">
        <f t="shared" si="95"/>
        <v>54640</v>
      </c>
      <c r="AB694" s="6">
        <f t="shared" si="96"/>
        <v>0</v>
      </c>
      <c r="AC694" s="6">
        <f t="shared" si="97"/>
        <v>6974</v>
      </c>
      <c r="AD694" s="6">
        <f t="shared" si="98"/>
        <v>490197</v>
      </c>
      <c r="AE694" s="6">
        <f t="shared" si="99"/>
        <v>312535</v>
      </c>
      <c r="AF694" s="6">
        <f t="shared" si="100"/>
        <v>3</v>
      </c>
      <c r="AG694" s="6">
        <f t="shared" si="101"/>
        <v>3</v>
      </c>
      <c r="AH694" s="6">
        <f t="shared" si="102"/>
        <v>1</v>
      </c>
      <c r="AI694" s="6">
        <f t="shared" si="103"/>
        <v>0</v>
      </c>
      <c r="AJ694" s="6">
        <f t="shared" si="104"/>
        <v>0</v>
      </c>
      <c r="AK694" s="6">
        <f t="shared" si="105"/>
        <v>0</v>
      </c>
      <c r="AL694" s="6">
        <f t="shared" si="106"/>
        <v>6089.57142857142</v>
      </c>
      <c r="AM694" s="6">
        <f t="shared" si="107"/>
        <v>10876.57142857142</v>
      </c>
      <c r="AN694" s="6">
        <f t="shared" si="108"/>
        <v>9992.142857142862</v>
      </c>
      <c r="AO694" s="6">
        <f t="shared" si="109"/>
        <v>0</v>
      </c>
      <c r="AP694" s="6">
        <f t="shared" si="110"/>
        <v>6974</v>
      </c>
      <c r="AQ694" s="6">
        <f t="shared" si="111"/>
        <v>0.05428557715821541</v>
      </c>
      <c r="AS694">
        <v>49</v>
      </c>
      <c r="AT694" t="s">
        <v>1742</v>
      </c>
      <c r="AU694">
        <v>4</v>
      </c>
      <c r="AV694">
        <v>34</v>
      </c>
    </row>
    <row r="695" spans="1:48" ht="12.75">
      <c r="A695">
        <v>50</v>
      </c>
      <c r="B695" t="s">
        <v>1743</v>
      </c>
      <c r="C695" s="13">
        <f t="shared" si="71"/>
        <v>0.375</v>
      </c>
      <c r="D695" s="6">
        <f t="shared" si="72"/>
        <v>3</v>
      </c>
      <c r="E695" s="6">
        <f t="shared" si="73"/>
        <v>8</v>
      </c>
      <c r="F695" s="13">
        <f t="shared" si="74"/>
        <v>0.2288438382123611</v>
      </c>
      <c r="G695" s="6">
        <f t="shared" si="75"/>
        <v>127523</v>
      </c>
      <c r="H695" s="6">
        <f t="shared" si="76"/>
        <v>557249</v>
      </c>
      <c r="I695" s="90">
        <f t="shared" si="77"/>
        <v>0.28256203890323106</v>
      </c>
      <c r="J695" s="13">
        <f t="shared" si="78"/>
        <v>0.375</v>
      </c>
      <c r="K695" s="6">
        <f t="shared" si="79"/>
        <v>3</v>
      </c>
      <c r="L695" s="6">
        <f t="shared" si="80"/>
        <v>8</v>
      </c>
      <c r="M695" s="13">
        <f t="shared" si="81"/>
        <v>0.27652623956457906</v>
      </c>
      <c r="N695" s="6">
        <f t="shared" si="82"/>
        <v>153130</v>
      </c>
      <c r="O695" s="6">
        <f t="shared" si="83"/>
        <v>553763</v>
      </c>
      <c r="P695" s="91">
        <f t="shared" si="84"/>
        <v>0.38251661286067806</v>
      </c>
      <c r="Q695" s="6">
        <f t="shared" si="85"/>
        <v>344092</v>
      </c>
      <c r="R695" s="6">
        <f t="shared" si="86"/>
        <v>148669</v>
      </c>
      <c r="S695">
        <f t="shared" si="87"/>
        <v>0.26798287353976336</v>
      </c>
      <c r="T695" s="6">
        <f t="shared" si="88"/>
        <v>405364</v>
      </c>
      <c r="U695" s="14">
        <f t="shared" si="89"/>
        <v>0.125</v>
      </c>
      <c r="V695" s="6">
        <f t="shared" si="90"/>
        <v>1</v>
      </c>
      <c r="W695">
        <f t="shared" si="91"/>
        <v>0.5374231310230985</v>
      </c>
      <c r="X695" s="6">
        <f t="shared" si="92"/>
        <v>184923</v>
      </c>
      <c r="Y695" s="6">
        <f t="shared" si="93"/>
        <v>148669</v>
      </c>
      <c r="Z695" s="6">
        <f t="shared" si="94"/>
        <v>127523</v>
      </c>
      <c r="AA695" s="6">
        <f t="shared" si="95"/>
        <v>54352</v>
      </c>
      <c r="AB695" s="6">
        <f t="shared" si="96"/>
        <v>0</v>
      </c>
      <c r="AC695" s="6">
        <f t="shared" si="97"/>
        <v>13548</v>
      </c>
      <c r="AD695" s="6">
        <f t="shared" si="98"/>
        <v>557249</v>
      </c>
      <c r="AE695" s="6">
        <f t="shared" si="99"/>
        <v>344092</v>
      </c>
      <c r="AF695" s="6">
        <f t="shared" si="100"/>
        <v>4</v>
      </c>
      <c r="AG695" s="6">
        <f t="shared" si="101"/>
        <v>3</v>
      </c>
      <c r="AH695" s="6">
        <f t="shared" si="102"/>
        <v>1</v>
      </c>
      <c r="AI695" s="6">
        <f t="shared" si="103"/>
        <v>0</v>
      </c>
      <c r="AJ695" s="6">
        <f t="shared" si="104"/>
        <v>0</v>
      </c>
      <c r="AK695" s="6">
        <f t="shared" si="105"/>
        <v>0</v>
      </c>
      <c r="AL695" s="6">
        <f t="shared" si="106"/>
        <v>23377</v>
      </c>
      <c r="AM695" s="6">
        <f t="shared" si="107"/>
        <v>1511.5</v>
      </c>
      <c r="AN695" s="6">
        <f t="shared" si="108"/>
        <v>11340.5</v>
      </c>
      <c r="AO695" s="6">
        <f t="shared" si="109"/>
        <v>0</v>
      </c>
      <c r="AP695" s="6">
        <f t="shared" si="110"/>
        <v>13548</v>
      </c>
      <c r="AQ695" s="6">
        <f t="shared" si="111"/>
        <v>0.07233094637480673</v>
      </c>
      <c r="AS695">
        <v>50</v>
      </c>
      <c r="AT695" t="s">
        <v>1743</v>
      </c>
      <c r="AU695">
        <v>2</v>
      </c>
      <c r="AV695">
        <v>14</v>
      </c>
    </row>
    <row r="696" spans="1:48" ht="12.75">
      <c r="A696">
        <v>51</v>
      </c>
      <c r="B696" t="s">
        <v>1744</v>
      </c>
      <c r="C696" s="13">
        <f t="shared" si="71"/>
        <v>0.625</v>
      </c>
      <c r="D696" s="6">
        <f t="shared" si="72"/>
        <v>5</v>
      </c>
      <c r="E696" s="6">
        <f t="shared" si="73"/>
        <v>8</v>
      </c>
      <c r="F696" s="13">
        <f t="shared" si="74"/>
        <v>0.2455164397210229</v>
      </c>
      <c r="G696" s="6">
        <f t="shared" si="75"/>
        <v>136022</v>
      </c>
      <c r="H696" s="6">
        <f t="shared" si="76"/>
        <v>554024</v>
      </c>
      <c r="I696" s="90">
        <f t="shared" si="77"/>
        <v>0.3486250811374565</v>
      </c>
      <c r="J696" s="13">
        <f t="shared" si="78"/>
        <v>0.625</v>
      </c>
      <c r="K696" s="6">
        <f t="shared" si="79"/>
        <v>5</v>
      </c>
      <c r="L696" s="6">
        <f t="shared" si="80"/>
        <v>8</v>
      </c>
      <c r="M696" s="13">
        <f t="shared" si="81"/>
        <v>0.2844750411308927</v>
      </c>
      <c r="N696" s="6">
        <f t="shared" si="82"/>
        <v>154753</v>
      </c>
      <c r="O696" s="6">
        <f t="shared" si="83"/>
        <v>543995</v>
      </c>
      <c r="P696" s="91">
        <f t="shared" si="84"/>
        <v>0.3870969488686411</v>
      </c>
      <c r="Q696" s="6">
        <f t="shared" si="85"/>
        <v>339563</v>
      </c>
      <c r="R696" s="6">
        <f t="shared" si="86"/>
        <v>146184</v>
      </c>
      <c r="S696">
        <f t="shared" si="87"/>
        <v>0.25950973814097555</v>
      </c>
      <c r="T696" s="6">
        <f t="shared" si="88"/>
        <v>402823</v>
      </c>
      <c r="U696" s="14">
        <f t="shared" si="89"/>
        <v>0.125</v>
      </c>
      <c r="V696" s="6">
        <f t="shared" si="90"/>
        <v>1</v>
      </c>
      <c r="W696">
        <f t="shared" si="91"/>
        <v>0.5148352441225928</v>
      </c>
      <c r="X696" s="6">
        <f t="shared" si="92"/>
        <v>174819</v>
      </c>
      <c r="Y696" s="6">
        <f t="shared" si="93"/>
        <v>146184</v>
      </c>
      <c r="Z696" s="6">
        <f t="shared" si="94"/>
        <v>136022</v>
      </c>
      <c r="AA696" s="6">
        <f t="shared" si="95"/>
        <v>47759</v>
      </c>
      <c r="AB696" s="6">
        <f t="shared" si="96"/>
        <v>0</v>
      </c>
      <c r="AC696" s="6">
        <f t="shared" si="97"/>
        <v>9598</v>
      </c>
      <c r="AD696" s="6">
        <f t="shared" si="98"/>
        <v>554024</v>
      </c>
      <c r="AE696" s="6">
        <f t="shared" si="99"/>
        <v>339563</v>
      </c>
      <c r="AF696" s="6">
        <f t="shared" si="100"/>
        <v>3</v>
      </c>
      <c r="AG696" s="6">
        <f t="shared" si="101"/>
        <v>3</v>
      </c>
      <c r="AH696" s="6">
        <f t="shared" si="102"/>
        <v>1</v>
      </c>
      <c r="AI696" s="6">
        <f t="shared" si="103"/>
        <v>0</v>
      </c>
      <c r="AJ696" s="6">
        <f t="shared" si="104"/>
        <v>0</v>
      </c>
      <c r="AK696" s="6">
        <f t="shared" si="105"/>
        <v>1</v>
      </c>
      <c r="AL696" s="6">
        <f t="shared" si="106"/>
        <v>18847.875</v>
      </c>
      <c r="AM696" s="6">
        <f t="shared" si="107"/>
        <v>8685.875</v>
      </c>
      <c r="AN696" s="6">
        <f t="shared" si="108"/>
        <v>5313.625</v>
      </c>
      <c r="AO696" s="6">
        <f t="shared" si="109"/>
        <v>0</v>
      </c>
      <c r="AP696" s="6">
        <f t="shared" si="110"/>
        <v>9598</v>
      </c>
      <c r="AQ696" s="6">
        <f t="shared" si="111"/>
        <v>0.0625</v>
      </c>
      <c r="AS696">
        <v>51</v>
      </c>
      <c r="AT696" t="s">
        <v>1744</v>
      </c>
      <c r="AU696">
        <v>2</v>
      </c>
      <c r="AV696">
        <v>15</v>
      </c>
    </row>
    <row r="697" spans="1:48" ht="12.75">
      <c r="A697">
        <v>52</v>
      </c>
      <c r="B697" t="s">
        <v>1745</v>
      </c>
      <c r="C697" s="13">
        <f t="shared" si="71"/>
        <v>0.7142857142857143</v>
      </c>
      <c r="D697" s="6">
        <f t="shared" si="72"/>
        <v>5</v>
      </c>
      <c r="E697" s="6">
        <f t="shared" si="73"/>
        <v>7</v>
      </c>
      <c r="F697" s="13">
        <f t="shared" si="74"/>
        <v>0.24706372713855101</v>
      </c>
      <c r="G697" s="6">
        <f t="shared" si="75"/>
        <v>122700</v>
      </c>
      <c r="H697" s="6">
        <f t="shared" si="76"/>
        <v>496633</v>
      </c>
      <c r="I697" s="90">
        <f t="shared" si="77"/>
        <v>0.7116037141209408</v>
      </c>
      <c r="J697" s="13">
        <f t="shared" si="78"/>
        <v>0.7142857142857143</v>
      </c>
      <c r="K697" s="6">
        <f t="shared" si="79"/>
        <v>5</v>
      </c>
      <c r="L697" s="6">
        <f t="shared" si="80"/>
        <v>7</v>
      </c>
      <c r="M697" s="13">
        <f t="shared" si="81"/>
        <v>0.32772986141490845</v>
      </c>
      <c r="N697" s="6">
        <f t="shared" si="82"/>
        <v>163315</v>
      </c>
      <c r="O697" s="6">
        <f t="shared" si="83"/>
        <v>498322</v>
      </c>
      <c r="P697" s="91">
        <f t="shared" si="84"/>
        <v>0.42021975986291693</v>
      </c>
      <c r="Q697" s="6">
        <f t="shared" si="85"/>
        <v>287938</v>
      </c>
      <c r="R697" s="6">
        <f t="shared" si="86"/>
        <v>106801</v>
      </c>
      <c r="S697">
        <f t="shared" si="87"/>
        <v>0.28815103487303395</v>
      </c>
      <c r="T697" s="6">
        <f t="shared" si="88"/>
        <v>354730</v>
      </c>
      <c r="U697" s="14">
        <f t="shared" si="89"/>
        <v>0.14285714285714285</v>
      </c>
      <c r="V697" s="6">
        <f t="shared" si="90"/>
        <v>1</v>
      </c>
      <c r="W697">
        <f t="shared" si="91"/>
        <v>0.4866082281602289</v>
      </c>
      <c r="X697" s="6">
        <f t="shared" si="92"/>
        <v>140113</v>
      </c>
      <c r="Y697" s="6">
        <f t="shared" si="93"/>
        <v>106801</v>
      </c>
      <c r="Z697" s="6">
        <f t="shared" si="94"/>
        <v>122700</v>
      </c>
      <c r="AA697" s="6">
        <f t="shared" si="95"/>
        <v>45116</v>
      </c>
      <c r="AB697" s="6">
        <f t="shared" si="96"/>
        <v>0</v>
      </c>
      <c r="AC697" s="6">
        <f t="shared" si="97"/>
        <v>13321</v>
      </c>
      <c r="AD697" s="6">
        <f t="shared" si="98"/>
        <v>496633</v>
      </c>
      <c r="AE697" s="6">
        <f t="shared" si="99"/>
        <v>287938</v>
      </c>
      <c r="AF697" s="6">
        <f t="shared" si="100"/>
        <v>3</v>
      </c>
      <c r="AG697" s="6">
        <f t="shared" si="101"/>
        <v>3</v>
      </c>
      <c r="AH697" s="6">
        <f t="shared" si="102"/>
        <v>1</v>
      </c>
      <c r="AI697" s="6">
        <f t="shared" si="103"/>
        <v>0</v>
      </c>
      <c r="AJ697" s="6">
        <f t="shared" si="104"/>
        <v>0</v>
      </c>
      <c r="AK697" s="6">
        <f t="shared" si="105"/>
        <v>0</v>
      </c>
      <c r="AL697" s="6">
        <f t="shared" si="106"/>
        <v>16601</v>
      </c>
      <c r="AM697" s="6">
        <f t="shared" si="107"/>
        <v>702</v>
      </c>
      <c r="AN697" s="6">
        <f t="shared" si="108"/>
        <v>3982</v>
      </c>
      <c r="AO697" s="6">
        <f t="shared" si="109"/>
        <v>0</v>
      </c>
      <c r="AP697" s="6">
        <f t="shared" si="110"/>
        <v>13321</v>
      </c>
      <c r="AQ697" s="6">
        <f t="shared" si="111"/>
        <v>0.06009279775507227</v>
      </c>
      <c r="AS697">
        <v>52</v>
      </c>
      <c r="AT697" t="s">
        <v>1745</v>
      </c>
      <c r="AU697">
        <v>7</v>
      </c>
      <c r="AV697">
        <v>57</v>
      </c>
    </row>
    <row r="698" spans="1:48" ht="12.75">
      <c r="A698">
        <v>53</v>
      </c>
      <c r="B698" t="s">
        <v>1746</v>
      </c>
      <c r="C698" s="13">
        <f t="shared" si="71"/>
        <v>1</v>
      </c>
      <c r="D698" s="6">
        <f t="shared" si="72"/>
        <v>7</v>
      </c>
      <c r="E698" s="6">
        <f t="shared" si="73"/>
        <v>7</v>
      </c>
      <c r="F698" s="13">
        <f t="shared" si="74"/>
        <v>0.3090042091315542</v>
      </c>
      <c r="G698" s="6">
        <f t="shared" si="75"/>
        <v>155782</v>
      </c>
      <c r="H698" s="6">
        <f t="shared" si="76"/>
        <v>504142</v>
      </c>
      <c r="I698" s="90">
        <f t="shared" si="77"/>
        <v>0.7199005364976006</v>
      </c>
      <c r="J698" s="13">
        <f t="shared" si="78"/>
        <v>1</v>
      </c>
      <c r="K698" s="6">
        <f t="shared" si="79"/>
        <v>7</v>
      </c>
      <c r="L698" s="6">
        <f t="shared" si="80"/>
        <v>7</v>
      </c>
      <c r="M698" s="13">
        <f t="shared" si="81"/>
        <v>0.39740868311438643</v>
      </c>
      <c r="N698" s="6">
        <f t="shared" si="82"/>
        <v>198450</v>
      </c>
      <c r="O698" s="6">
        <f t="shared" si="83"/>
        <v>499360</v>
      </c>
      <c r="P698" s="91">
        <f t="shared" si="84"/>
        <v>0.4011092112936434</v>
      </c>
      <c r="Q698" s="6">
        <f t="shared" si="85"/>
        <v>301926</v>
      </c>
      <c r="R698" s="6">
        <f t="shared" si="86"/>
        <v>104680</v>
      </c>
      <c r="S698">
        <f t="shared" si="87"/>
        <v>0.25966036526754244</v>
      </c>
      <c r="T698" s="6">
        <f t="shared" si="88"/>
        <v>369696</v>
      </c>
      <c r="U698" s="14">
        <f t="shared" si="89"/>
        <v>0.14285714285714285</v>
      </c>
      <c r="V698" s="6">
        <f t="shared" si="90"/>
        <v>1</v>
      </c>
      <c r="W698">
        <f t="shared" si="91"/>
        <v>0.48403913541728766</v>
      </c>
      <c r="X698" s="6">
        <f t="shared" si="92"/>
        <v>146144</v>
      </c>
      <c r="Y698" s="6">
        <f t="shared" si="93"/>
        <v>104680</v>
      </c>
      <c r="Z698" s="6">
        <f t="shared" si="94"/>
        <v>155782</v>
      </c>
      <c r="AA698" s="6">
        <f t="shared" si="95"/>
        <v>35941</v>
      </c>
      <c r="AB698" s="6">
        <f t="shared" si="96"/>
        <v>0</v>
      </c>
      <c r="AC698" s="6">
        <f t="shared" si="97"/>
        <v>5523</v>
      </c>
      <c r="AD698" s="6">
        <f t="shared" si="98"/>
        <v>504142</v>
      </c>
      <c r="AE698" s="6">
        <f t="shared" si="99"/>
        <v>301926</v>
      </c>
      <c r="AF698" s="6">
        <f t="shared" si="100"/>
        <v>2</v>
      </c>
      <c r="AG698" s="6">
        <f t="shared" si="101"/>
        <v>4</v>
      </c>
      <c r="AH698" s="6">
        <f t="shared" si="102"/>
        <v>1</v>
      </c>
      <c r="AI698" s="6">
        <f t="shared" si="103"/>
        <v>0</v>
      </c>
      <c r="AJ698" s="6">
        <f t="shared" si="104"/>
        <v>0</v>
      </c>
      <c r="AK698" s="6">
        <f t="shared" si="105"/>
        <v>0</v>
      </c>
      <c r="AL698" s="6">
        <f t="shared" si="106"/>
        <v>18415.42857142858</v>
      </c>
      <c r="AM698" s="6">
        <f t="shared" si="107"/>
        <v>16747.14285714284</v>
      </c>
      <c r="AN698" s="6">
        <f t="shared" si="108"/>
        <v>7191.28571428571</v>
      </c>
      <c r="AO698" s="6">
        <f t="shared" si="109"/>
        <v>0</v>
      </c>
      <c r="AP698" s="6">
        <f t="shared" si="110"/>
        <v>5523</v>
      </c>
      <c r="AQ698" s="6">
        <f t="shared" si="111"/>
        <v>0.07928574740641271</v>
      </c>
      <c r="AS698">
        <v>53</v>
      </c>
      <c r="AT698" t="s">
        <v>1746</v>
      </c>
      <c r="AU698">
        <v>7</v>
      </c>
      <c r="AV698">
        <v>58</v>
      </c>
    </row>
    <row r="699" spans="1:48" ht="12.75">
      <c r="A699">
        <v>54</v>
      </c>
      <c r="B699" t="s">
        <v>1747</v>
      </c>
      <c r="C699" s="13">
        <f t="shared" si="71"/>
        <v>0.42857142857142855</v>
      </c>
      <c r="D699" s="6">
        <f t="shared" si="72"/>
        <v>3</v>
      </c>
      <c r="E699" s="6">
        <f t="shared" si="73"/>
        <v>7</v>
      </c>
      <c r="F699" s="13">
        <f t="shared" si="74"/>
        <v>0.2407556753893931</v>
      </c>
      <c r="G699" s="6">
        <f t="shared" si="75"/>
        <v>120009</v>
      </c>
      <c r="H699" s="6">
        <f t="shared" si="76"/>
        <v>498468</v>
      </c>
      <c r="I699" s="90">
        <f t="shared" si="77"/>
        <v>0.3765487523636335</v>
      </c>
      <c r="J699" s="13">
        <f t="shared" si="78"/>
        <v>0.42857142857142855</v>
      </c>
      <c r="K699" s="6">
        <f t="shared" si="79"/>
        <v>3</v>
      </c>
      <c r="L699" s="6">
        <f t="shared" si="80"/>
        <v>7</v>
      </c>
      <c r="M699" s="13">
        <f t="shared" si="81"/>
        <v>0.3053458679420796</v>
      </c>
      <c r="N699" s="6">
        <f t="shared" si="82"/>
        <v>148370</v>
      </c>
      <c r="O699" s="6">
        <f t="shared" si="83"/>
        <v>485908</v>
      </c>
      <c r="P699" s="91">
        <f t="shared" si="84"/>
        <v>0.39001299983148363</v>
      </c>
      <c r="Q699" s="6">
        <f t="shared" si="85"/>
        <v>304059</v>
      </c>
      <c r="R699" s="6">
        <f t="shared" si="86"/>
        <v>116031</v>
      </c>
      <c r="S699">
        <f t="shared" si="87"/>
        <v>0.2833828625995044</v>
      </c>
      <c r="T699" s="6">
        <f t="shared" si="88"/>
        <v>348210</v>
      </c>
      <c r="U699" s="14">
        <f t="shared" si="89"/>
        <v>0.14285714285714285</v>
      </c>
      <c r="V699" s="6">
        <f t="shared" si="90"/>
        <v>1</v>
      </c>
      <c r="W699">
        <f t="shared" si="91"/>
        <v>0.4989294840803923</v>
      </c>
      <c r="X699" s="6">
        <f t="shared" si="92"/>
        <v>151704</v>
      </c>
      <c r="Y699" s="6">
        <f t="shared" si="93"/>
        <v>116031</v>
      </c>
      <c r="Z699" s="6">
        <f t="shared" si="94"/>
        <v>120009</v>
      </c>
      <c r="AA699" s="6">
        <f t="shared" si="95"/>
        <v>55699</v>
      </c>
      <c r="AB699" s="6">
        <f t="shared" si="96"/>
        <v>0</v>
      </c>
      <c r="AC699" s="6">
        <f t="shared" si="97"/>
        <v>12320</v>
      </c>
      <c r="AD699" s="6">
        <f t="shared" si="98"/>
        <v>498468</v>
      </c>
      <c r="AE699" s="6">
        <f t="shared" si="99"/>
        <v>304059</v>
      </c>
      <c r="AF699" s="6">
        <f t="shared" si="100"/>
        <v>3</v>
      </c>
      <c r="AG699" s="6">
        <f t="shared" si="101"/>
        <v>3</v>
      </c>
      <c r="AH699" s="6">
        <f t="shared" si="102"/>
        <v>1</v>
      </c>
      <c r="AI699" s="6">
        <f t="shared" si="103"/>
        <v>0</v>
      </c>
      <c r="AJ699" s="6">
        <f t="shared" si="104"/>
        <v>0</v>
      </c>
      <c r="AK699" s="6">
        <f t="shared" si="105"/>
        <v>0</v>
      </c>
      <c r="AL699" s="6">
        <f t="shared" si="106"/>
        <v>14280</v>
      </c>
      <c r="AM699" s="6">
        <f t="shared" si="107"/>
        <v>10302</v>
      </c>
      <c r="AN699" s="6">
        <f t="shared" si="108"/>
        <v>12262</v>
      </c>
      <c r="AO699" s="6">
        <f t="shared" si="109"/>
        <v>0</v>
      </c>
      <c r="AP699" s="6">
        <f t="shared" si="110"/>
        <v>12320</v>
      </c>
      <c r="AQ699" s="6">
        <f t="shared" si="111"/>
        <v>0.0808461515692678</v>
      </c>
      <c r="AS699">
        <v>54</v>
      </c>
      <c r="AT699" t="s">
        <v>1747</v>
      </c>
      <c r="AU699">
        <v>6</v>
      </c>
      <c r="AV699">
        <v>45</v>
      </c>
    </row>
    <row r="700" spans="1:48" ht="12.75">
      <c r="A700">
        <v>55</v>
      </c>
      <c r="B700" t="s">
        <v>1777</v>
      </c>
      <c r="C700" s="13">
        <f t="shared" si="71"/>
        <v>0.375</v>
      </c>
      <c r="D700" s="6">
        <f t="shared" si="72"/>
        <v>3</v>
      </c>
      <c r="E700" s="6">
        <f t="shared" si="73"/>
        <v>8</v>
      </c>
      <c r="F700" s="13">
        <f t="shared" si="74"/>
        <v>0.2397010453642492</v>
      </c>
      <c r="G700" s="6">
        <f t="shared" si="75"/>
        <v>132489</v>
      </c>
      <c r="H700" s="6">
        <f t="shared" si="76"/>
        <v>552726</v>
      </c>
      <c r="I700" s="90">
        <f t="shared" si="77"/>
        <v>0.29648746785847746</v>
      </c>
      <c r="J700" s="13">
        <f t="shared" si="78"/>
        <v>0.375</v>
      </c>
      <c r="K700" s="6">
        <f t="shared" si="79"/>
        <v>3</v>
      </c>
      <c r="L700" s="6">
        <f t="shared" si="80"/>
        <v>8</v>
      </c>
      <c r="M700" s="13">
        <f t="shared" si="81"/>
        <v>0.2957503563090267</v>
      </c>
      <c r="N700" s="6">
        <f t="shared" si="82"/>
        <v>159990</v>
      </c>
      <c r="O700" s="6">
        <f t="shared" si="83"/>
        <v>540963</v>
      </c>
      <c r="P700" s="91">
        <f t="shared" si="84"/>
        <v>0.39468561276292413</v>
      </c>
      <c r="Q700" s="6">
        <f t="shared" si="85"/>
        <v>334573</v>
      </c>
      <c r="R700" s="6">
        <f t="shared" si="86"/>
        <v>142826</v>
      </c>
      <c r="S700">
        <f t="shared" si="87"/>
        <v>0.2832319400772326</v>
      </c>
      <c r="T700" s="6">
        <f t="shared" si="88"/>
        <v>387745</v>
      </c>
      <c r="U700" s="14">
        <f t="shared" si="89"/>
        <v>0.25</v>
      </c>
      <c r="V700" s="6">
        <f t="shared" si="90"/>
        <v>2</v>
      </c>
      <c r="W700">
        <f t="shared" si="91"/>
        <v>0.4968213215053217</v>
      </c>
      <c r="X700" s="6">
        <f t="shared" si="92"/>
        <v>166223</v>
      </c>
      <c r="Y700" s="6">
        <f t="shared" si="93"/>
        <v>142826</v>
      </c>
      <c r="Z700" s="6">
        <f t="shared" si="94"/>
        <v>132489</v>
      </c>
      <c r="AA700" s="6">
        <f t="shared" si="95"/>
        <v>53905</v>
      </c>
      <c r="AB700" s="6">
        <f t="shared" si="96"/>
        <v>0</v>
      </c>
      <c r="AC700" s="6">
        <f t="shared" si="97"/>
        <v>5353</v>
      </c>
      <c r="AD700" s="6">
        <f t="shared" si="98"/>
        <v>552726</v>
      </c>
      <c r="AE700" s="6">
        <f t="shared" si="99"/>
        <v>334573</v>
      </c>
      <c r="AF700" s="6">
        <f t="shared" si="100"/>
        <v>3</v>
      </c>
      <c r="AG700" s="6">
        <f t="shared" si="101"/>
        <v>3</v>
      </c>
      <c r="AH700" s="6">
        <f t="shared" si="102"/>
        <v>1</v>
      </c>
      <c r="AI700" s="6">
        <f t="shared" si="103"/>
        <v>0</v>
      </c>
      <c r="AJ700" s="6">
        <f t="shared" si="104"/>
        <v>0</v>
      </c>
      <c r="AK700" s="6">
        <f t="shared" si="105"/>
        <v>1</v>
      </c>
      <c r="AL700" s="6">
        <f t="shared" si="106"/>
        <v>17361.125</v>
      </c>
      <c r="AM700" s="6">
        <f t="shared" si="107"/>
        <v>7024.125</v>
      </c>
      <c r="AN700" s="6">
        <f t="shared" si="108"/>
        <v>12083.375</v>
      </c>
      <c r="AO700" s="6">
        <f t="shared" si="109"/>
        <v>0</v>
      </c>
      <c r="AP700" s="6">
        <f t="shared" si="110"/>
        <v>5353</v>
      </c>
      <c r="AQ700" s="6">
        <f t="shared" si="111"/>
        <v>0.0625</v>
      </c>
      <c r="AS700">
        <v>55</v>
      </c>
      <c r="AT700" t="s">
        <v>1777</v>
      </c>
      <c r="AU700">
        <v>6</v>
      </c>
      <c r="AV700">
        <v>46</v>
      </c>
    </row>
    <row r="701" spans="1:48" ht="12.75">
      <c r="A701">
        <v>56</v>
      </c>
      <c r="B701" t="s">
        <v>1748</v>
      </c>
      <c r="C701" s="13">
        <f t="shared" si="71"/>
        <v>0.42857142857142855</v>
      </c>
      <c r="D701" s="6">
        <f t="shared" si="72"/>
        <v>3</v>
      </c>
      <c r="E701" s="6">
        <f t="shared" si="73"/>
        <v>7</v>
      </c>
      <c r="F701" s="13">
        <f t="shared" si="74"/>
        <v>0.23406610364200622</v>
      </c>
      <c r="G701" s="6">
        <f t="shared" si="75"/>
        <v>122862</v>
      </c>
      <c r="H701" s="6">
        <f t="shared" si="76"/>
        <v>524903</v>
      </c>
      <c r="I701" s="90">
        <f t="shared" si="77"/>
        <v>-0.05798806838276094</v>
      </c>
      <c r="J701" s="13">
        <f t="shared" si="78"/>
        <v>0.5714285714285714</v>
      </c>
      <c r="K701" s="6">
        <f t="shared" si="79"/>
        <v>4</v>
      </c>
      <c r="L701" s="6">
        <f t="shared" si="80"/>
        <v>7</v>
      </c>
      <c r="M701" s="13">
        <f t="shared" si="81"/>
        <v>0.3025075927917046</v>
      </c>
      <c r="N701" s="6">
        <f t="shared" si="82"/>
        <v>157274</v>
      </c>
      <c r="O701" s="6">
        <f t="shared" si="83"/>
        <v>519901</v>
      </c>
      <c r="P701" s="91">
        <f t="shared" si="84"/>
        <v>0.34374160559189026</v>
      </c>
      <c r="Q701" s="6">
        <f t="shared" si="85"/>
        <v>344472</v>
      </c>
      <c r="R701" s="6">
        <f t="shared" si="86"/>
        <v>137541</v>
      </c>
      <c r="S701">
        <f t="shared" si="87"/>
        <v>0.24850500383726903</v>
      </c>
      <c r="T701" s="6">
        <f t="shared" si="88"/>
        <v>390703</v>
      </c>
      <c r="U701" s="14">
        <f t="shared" si="89"/>
        <v>0.14285714285714285</v>
      </c>
      <c r="V701" s="6">
        <f t="shared" si="90"/>
        <v>1</v>
      </c>
      <c r="W701">
        <f t="shared" si="91"/>
        <v>0.5434549107039178</v>
      </c>
      <c r="X701" s="6">
        <f t="shared" si="92"/>
        <v>187205</v>
      </c>
      <c r="Y701" s="6">
        <f t="shared" si="93"/>
        <v>137541</v>
      </c>
      <c r="Z701" s="6">
        <f t="shared" si="94"/>
        <v>122862</v>
      </c>
      <c r="AA701" s="6">
        <f t="shared" si="95"/>
        <v>72369</v>
      </c>
      <c r="AB701" s="6">
        <f t="shared" si="96"/>
        <v>0</v>
      </c>
      <c r="AC701" s="6">
        <f t="shared" si="97"/>
        <v>11700</v>
      </c>
      <c r="AD701" s="6">
        <f t="shared" si="98"/>
        <v>524903</v>
      </c>
      <c r="AE701" s="6">
        <f t="shared" si="99"/>
        <v>344472</v>
      </c>
      <c r="AF701" s="6">
        <f t="shared" si="100"/>
        <v>3</v>
      </c>
      <c r="AG701" s="6">
        <f t="shared" si="101"/>
        <v>3</v>
      </c>
      <c r="AH701" s="6">
        <f t="shared" si="102"/>
        <v>2</v>
      </c>
      <c r="AI701" s="6">
        <f t="shared" si="103"/>
        <v>0</v>
      </c>
      <c r="AJ701" s="6">
        <f t="shared" si="104"/>
        <v>0</v>
      </c>
      <c r="AK701" s="6">
        <f t="shared" si="105"/>
        <v>-1</v>
      </c>
      <c r="AL701" s="6">
        <f t="shared" si="106"/>
        <v>10089.85714285713</v>
      </c>
      <c r="AM701" s="6">
        <f t="shared" si="107"/>
        <v>24768.85714285713</v>
      </c>
      <c r="AN701" s="6">
        <f t="shared" si="108"/>
        <v>26051.57142857142</v>
      </c>
      <c r="AO701" s="6">
        <f t="shared" si="109"/>
        <v>0</v>
      </c>
      <c r="AP701" s="6">
        <f t="shared" si="110"/>
        <v>11700</v>
      </c>
      <c r="AQ701" s="6">
        <f t="shared" si="111"/>
        <v>0.10539359616207657</v>
      </c>
      <c r="AS701">
        <v>56</v>
      </c>
      <c r="AT701" t="s">
        <v>1748</v>
      </c>
      <c r="AU701">
        <v>4</v>
      </c>
      <c r="AV701">
        <v>35</v>
      </c>
    </row>
    <row r="702" spans="1:48" ht="12.75">
      <c r="A702">
        <v>57</v>
      </c>
      <c r="B702" t="s">
        <v>1749</v>
      </c>
      <c r="C702" s="13">
        <f t="shared" si="71"/>
        <v>0.7142857142857143</v>
      </c>
      <c r="D702" s="6">
        <f t="shared" si="72"/>
        <v>5</v>
      </c>
      <c r="E702" s="6">
        <f t="shared" si="73"/>
        <v>7</v>
      </c>
      <c r="F702" s="13">
        <f t="shared" si="74"/>
        <v>0.26897705692889484</v>
      </c>
      <c r="G702" s="6">
        <f t="shared" si="75"/>
        <v>147730</v>
      </c>
      <c r="H702" s="6">
        <f t="shared" si="76"/>
        <v>549229</v>
      </c>
      <c r="I702" s="90">
        <f t="shared" si="77"/>
        <v>0.4602830942259386</v>
      </c>
      <c r="J702" s="13">
        <f t="shared" si="78"/>
        <v>0.7142857142857143</v>
      </c>
      <c r="K702" s="6">
        <f t="shared" si="79"/>
        <v>5</v>
      </c>
      <c r="L702" s="6">
        <f t="shared" si="80"/>
        <v>7</v>
      </c>
      <c r="M702" s="13">
        <f t="shared" si="81"/>
        <v>0.325373305546527</v>
      </c>
      <c r="N702" s="6">
        <f t="shared" si="82"/>
        <v>170180</v>
      </c>
      <c r="O702" s="6">
        <f t="shared" si="83"/>
        <v>523030</v>
      </c>
      <c r="P702" s="91">
        <f t="shared" si="84"/>
        <v>0.36487512494788144</v>
      </c>
      <c r="Q702" s="6">
        <f t="shared" si="85"/>
        <v>348829</v>
      </c>
      <c r="R702" s="6">
        <f t="shared" si="86"/>
        <v>146090</v>
      </c>
      <c r="S702">
        <f t="shared" si="87"/>
        <v>0.2517656730971455</v>
      </c>
      <c r="T702" s="6">
        <f t="shared" si="88"/>
        <v>391349</v>
      </c>
      <c r="U702" s="14">
        <f t="shared" si="89"/>
        <v>0.14285714285714285</v>
      </c>
      <c r="V702" s="6">
        <f t="shared" si="90"/>
        <v>1</v>
      </c>
      <c r="W702">
        <f t="shared" si="91"/>
        <v>0.5310366970636042</v>
      </c>
      <c r="X702" s="6">
        <f t="shared" si="92"/>
        <v>185241</v>
      </c>
      <c r="Y702" s="6">
        <f t="shared" si="93"/>
        <v>146090</v>
      </c>
      <c r="Z702" s="6">
        <f t="shared" si="94"/>
        <v>147730</v>
      </c>
      <c r="AA702" s="6">
        <f t="shared" si="95"/>
        <v>46117</v>
      </c>
      <c r="AB702" s="6">
        <f t="shared" si="96"/>
        <v>0</v>
      </c>
      <c r="AC702" s="6">
        <f t="shared" si="97"/>
        <v>8892</v>
      </c>
      <c r="AD702" s="6">
        <f t="shared" si="98"/>
        <v>549229</v>
      </c>
      <c r="AE702" s="6">
        <f t="shared" si="99"/>
        <v>348829</v>
      </c>
      <c r="AF702" s="6">
        <f t="shared" si="100"/>
        <v>3</v>
      </c>
      <c r="AG702" s="6">
        <f t="shared" si="101"/>
        <v>3</v>
      </c>
      <c r="AH702" s="6">
        <f t="shared" si="102"/>
        <v>1</v>
      </c>
      <c r="AI702" s="6">
        <f t="shared" si="103"/>
        <v>0</v>
      </c>
      <c r="AJ702" s="6">
        <f t="shared" si="104"/>
        <v>0</v>
      </c>
      <c r="AK702" s="6">
        <f t="shared" si="105"/>
        <v>0</v>
      </c>
      <c r="AL702" s="6">
        <f t="shared" si="106"/>
        <v>3408.1428571428405</v>
      </c>
      <c r="AM702" s="6">
        <f t="shared" si="107"/>
        <v>1768.1428571428405</v>
      </c>
      <c r="AN702" s="6">
        <f t="shared" si="108"/>
        <v>3715.7142857142826</v>
      </c>
      <c r="AO702" s="6">
        <f t="shared" si="109"/>
        <v>0</v>
      </c>
      <c r="AP702" s="6">
        <f t="shared" si="110"/>
        <v>8892</v>
      </c>
      <c r="AQ702" s="6">
        <f t="shared" si="111"/>
        <v>0.025490999888197318</v>
      </c>
      <c r="AS702">
        <v>57</v>
      </c>
      <c r="AT702" t="s">
        <v>977</v>
      </c>
      <c r="AU702">
        <v>6</v>
      </c>
      <c r="AV702">
        <v>47</v>
      </c>
    </row>
    <row r="703" spans="1:48" ht="12.75">
      <c r="A703">
        <v>58</v>
      </c>
      <c r="B703" t="s">
        <v>1750</v>
      </c>
      <c r="C703" s="13">
        <f t="shared" si="71"/>
        <v>0.8571428571428571</v>
      </c>
      <c r="D703" s="6">
        <f t="shared" si="72"/>
        <v>6</v>
      </c>
      <c r="E703" s="6">
        <f t="shared" si="73"/>
        <v>7</v>
      </c>
      <c r="F703" s="13">
        <f t="shared" si="74"/>
        <v>0.3121927371652903</v>
      </c>
      <c r="G703" s="6">
        <f t="shared" si="75"/>
        <v>148152</v>
      </c>
      <c r="H703" s="6">
        <f t="shared" si="76"/>
        <v>474553</v>
      </c>
      <c r="I703" s="90">
        <f t="shared" si="77"/>
        <v>0.6425205198064634</v>
      </c>
      <c r="J703" s="13">
        <f t="shared" si="78"/>
        <v>0.8571428571428571</v>
      </c>
      <c r="K703" s="6">
        <f t="shared" si="79"/>
        <v>6</v>
      </c>
      <c r="L703" s="6">
        <f t="shared" si="80"/>
        <v>7</v>
      </c>
      <c r="M703" s="13">
        <f t="shared" si="81"/>
        <v>0.4075739973151091</v>
      </c>
      <c r="N703" s="6">
        <f t="shared" si="82"/>
        <v>194004</v>
      </c>
      <c r="O703" s="6">
        <f t="shared" si="83"/>
        <v>475997</v>
      </c>
      <c r="P703" s="91">
        <f t="shared" si="84"/>
        <v>0.4149715627127002</v>
      </c>
      <c r="Q703" s="6">
        <f t="shared" si="85"/>
        <v>277627</v>
      </c>
      <c r="R703" s="6">
        <f t="shared" si="86"/>
        <v>87043</v>
      </c>
      <c r="S703">
        <f t="shared" si="87"/>
        <v>0.291117380991897</v>
      </c>
      <c r="T703" s="6">
        <f t="shared" si="88"/>
        <v>337426</v>
      </c>
      <c r="U703" s="14">
        <f t="shared" si="89"/>
        <v>0.2857142857142857</v>
      </c>
      <c r="V703" s="6">
        <f t="shared" si="90"/>
        <v>2</v>
      </c>
      <c r="W703">
        <f t="shared" si="91"/>
        <v>0.4075828359633609</v>
      </c>
      <c r="X703" s="6">
        <f t="shared" si="92"/>
        <v>113156</v>
      </c>
      <c r="Y703" s="6">
        <f t="shared" si="93"/>
        <v>87043</v>
      </c>
      <c r="Z703" s="6">
        <f t="shared" si="94"/>
        <v>148152</v>
      </c>
      <c r="AA703" s="6">
        <f t="shared" si="95"/>
        <v>36856</v>
      </c>
      <c r="AB703" s="6">
        <f t="shared" si="96"/>
        <v>0</v>
      </c>
      <c r="AC703" s="6">
        <f t="shared" si="97"/>
        <v>5576</v>
      </c>
      <c r="AD703" s="6">
        <f t="shared" si="98"/>
        <v>474553</v>
      </c>
      <c r="AE703" s="6">
        <f t="shared" si="99"/>
        <v>277627</v>
      </c>
      <c r="AF703" s="6">
        <f t="shared" si="100"/>
        <v>2</v>
      </c>
      <c r="AG703" s="6">
        <f t="shared" si="101"/>
        <v>4</v>
      </c>
      <c r="AH703" s="6">
        <f t="shared" si="102"/>
        <v>1</v>
      </c>
      <c r="AI703" s="6">
        <f t="shared" si="103"/>
        <v>0</v>
      </c>
      <c r="AJ703" s="6">
        <f t="shared" si="104"/>
        <v>0</v>
      </c>
      <c r="AK703" s="6">
        <f t="shared" si="105"/>
        <v>0</v>
      </c>
      <c r="AL703" s="6">
        <f t="shared" si="106"/>
        <v>7721</v>
      </c>
      <c r="AM703" s="6">
        <f t="shared" si="107"/>
        <v>10492</v>
      </c>
      <c r="AN703" s="6">
        <f t="shared" si="108"/>
        <v>2805</v>
      </c>
      <c r="AO703" s="6">
        <f t="shared" si="109"/>
        <v>0</v>
      </c>
      <c r="AP703" s="6">
        <f t="shared" si="110"/>
        <v>5576</v>
      </c>
      <c r="AQ703" s="6">
        <f t="shared" si="111"/>
        <v>0.04789519751321017</v>
      </c>
      <c r="AS703">
        <v>58</v>
      </c>
      <c r="AT703" t="s">
        <v>978</v>
      </c>
      <c r="AU703">
        <v>9</v>
      </c>
      <c r="AV703">
        <v>68</v>
      </c>
    </row>
    <row r="704" spans="1:48" ht="12.75">
      <c r="A704">
        <v>59</v>
      </c>
      <c r="B704" t="s">
        <v>1751</v>
      </c>
      <c r="C704" s="13">
        <f t="shared" si="71"/>
        <v>0.42857142857142855</v>
      </c>
      <c r="D704" s="6">
        <f t="shared" si="72"/>
        <v>3</v>
      </c>
      <c r="E704" s="6">
        <f t="shared" si="73"/>
        <v>7</v>
      </c>
      <c r="F704" s="13">
        <f t="shared" si="74"/>
        <v>0.19613414501237758</v>
      </c>
      <c r="G704" s="6">
        <f t="shared" si="75"/>
        <v>100780</v>
      </c>
      <c r="H704" s="6">
        <f t="shared" si="76"/>
        <v>513832</v>
      </c>
      <c r="I704" s="90">
        <f t="shared" si="77"/>
        <v>0.4577861301388735</v>
      </c>
      <c r="J704" s="13">
        <f t="shared" si="78"/>
        <v>0.42857142857142855</v>
      </c>
      <c r="K704" s="6">
        <f t="shared" si="79"/>
        <v>3</v>
      </c>
      <c r="L704" s="6">
        <f t="shared" si="80"/>
        <v>7</v>
      </c>
      <c r="M704" s="13">
        <f t="shared" si="81"/>
        <v>0.2481153368133234</v>
      </c>
      <c r="N704" s="6">
        <f t="shared" si="82"/>
        <v>124771</v>
      </c>
      <c r="O704" s="6">
        <f t="shared" si="83"/>
        <v>502875</v>
      </c>
      <c r="P704" s="91">
        <f t="shared" si="84"/>
        <v>0.35880015257905307</v>
      </c>
      <c r="Q704" s="6">
        <f t="shared" si="85"/>
        <v>329469</v>
      </c>
      <c r="R704" s="6">
        <f t="shared" si="86"/>
        <v>136728</v>
      </c>
      <c r="S704">
        <f t="shared" si="87"/>
        <v>0.25819736515038527</v>
      </c>
      <c r="T704" s="6">
        <f t="shared" si="88"/>
        <v>373034</v>
      </c>
      <c r="U704" s="14">
        <f t="shared" si="89"/>
        <v>0.14285714285714285</v>
      </c>
      <c r="V704" s="6">
        <f t="shared" si="90"/>
        <v>1</v>
      </c>
      <c r="W704">
        <f t="shared" si="91"/>
        <v>0.4989665188530636</v>
      </c>
      <c r="X704" s="6">
        <f t="shared" si="92"/>
        <v>164394</v>
      </c>
      <c r="Y704" s="6">
        <f t="shared" si="93"/>
        <v>136728</v>
      </c>
      <c r="Z704" s="6">
        <f t="shared" si="94"/>
        <v>100780</v>
      </c>
      <c r="AA704" s="6">
        <f t="shared" si="95"/>
        <v>79951</v>
      </c>
      <c r="AB704" s="6">
        <f t="shared" si="96"/>
        <v>0</v>
      </c>
      <c r="AC704" s="6">
        <f t="shared" si="97"/>
        <v>12010</v>
      </c>
      <c r="AD704" s="6">
        <f t="shared" si="98"/>
        <v>513832</v>
      </c>
      <c r="AE704" s="6">
        <f t="shared" si="99"/>
        <v>329469</v>
      </c>
      <c r="AF704" s="6">
        <f t="shared" si="100"/>
        <v>3</v>
      </c>
      <c r="AG704" s="6">
        <f t="shared" si="101"/>
        <v>2</v>
      </c>
      <c r="AH704" s="6">
        <f t="shared" si="102"/>
        <v>2</v>
      </c>
      <c r="AI704" s="6">
        <f t="shared" si="103"/>
        <v>0</v>
      </c>
      <c r="AJ704" s="6">
        <f t="shared" si="104"/>
        <v>0</v>
      </c>
      <c r="AK704" s="6">
        <f t="shared" si="105"/>
        <v>0</v>
      </c>
      <c r="AL704" s="6">
        <f t="shared" si="106"/>
        <v>4473</v>
      </c>
      <c r="AM704" s="6">
        <f t="shared" si="107"/>
        <v>6646</v>
      </c>
      <c r="AN704" s="6">
        <f t="shared" si="108"/>
        <v>14183</v>
      </c>
      <c r="AO704" s="6">
        <f t="shared" si="109"/>
        <v>0</v>
      </c>
      <c r="AP704" s="6">
        <f t="shared" si="110"/>
        <v>12010</v>
      </c>
      <c r="AQ704" s="6">
        <f t="shared" si="111"/>
        <v>0.05662444721658183</v>
      </c>
      <c r="AS704">
        <v>59</v>
      </c>
      <c r="AT704" t="s">
        <v>1751</v>
      </c>
      <c r="AU704">
        <v>8</v>
      </c>
      <c r="AV704">
        <v>63</v>
      </c>
    </row>
    <row r="705" spans="1:48" ht="12.75">
      <c r="A705">
        <v>60</v>
      </c>
      <c r="B705" t="s">
        <v>1752</v>
      </c>
      <c r="C705" s="13">
        <f t="shared" si="71"/>
        <v>0.75</v>
      </c>
      <c r="D705" s="6">
        <f t="shared" si="72"/>
        <v>6</v>
      </c>
      <c r="E705" s="6">
        <f t="shared" si="73"/>
        <v>8</v>
      </c>
      <c r="F705" s="13">
        <f t="shared" si="74"/>
        <v>0.28665024727040894</v>
      </c>
      <c r="G705" s="6">
        <f t="shared" si="75"/>
        <v>160963</v>
      </c>
      <c r="H705" s="6">
        <f t="shared" si="76"/>
        <v>561531</v>
      </c>
      <c r="I705" s="90">
        <f t="shared" si="77"/>
        <v>0.54765020712868</v>
      </c>
      <c r="J705" s="13">
        <f t="shared" si="78"/>
        <v>0.75</v>
      </c>
      <c r="K705" s="6">
        <f t="shared" si="79"/>
        <v>6</v>
      </c>
      <c r="L705" s="6">
        <f t="shared" si="80"/>
        <v>8</v>
      </c>
      <c r="M705" s="13">
        <f t="shared" si="81"/>
        <v>0.36253273073246367</v>
      </c>
      <c r="N705" s="6">
        <f t="shared" si="82"/>
        <v>200618</v>
      </c>
      <c r="O705" s="6">
        <f t="shared" si="83"/>
        <v>553379</v>
      </c>
      <c r="P705" s="91">
        <f t="shared" si="84"/>
        <v>0.41408577620825926</v>
      </c>
      <c r="Q705" s="6">
        <f t="shared" si="85"/>
        <v>329009</v>
      </c>
      <c r="R705" s="6">
        <f t="shared" si="86"/>
        <v>117918</v>
      </c>
      <c r="S705">
        <f t="shared" si="87"/>
        <v>0.2762934625274902</v>
      </c>
      <c r="T705" s="6">
        <f t="shared" si="88"/>
        <v>400484</v>
      </c>
      <c r="U705" s="14">
        <f t="shared" si="89"/>
        <v>0.125</v>
      </c>
      <c r="V705" s="6">
        <f t="shared" si="90"/>
        <v>1</v>
      </c>
      <c r="W705">
        <f t="shared" si="91"/>
        <v>0.48147315119039297</v>
      </c>
      <c r="X705" s="6">
        <f t="shared" si="92"/>
        <v>158409</v>
      </c>
      <c r="Y705" s="6">
        <f t="shared" si="93"/>
        <v>117918</v>
      </c>
      <c r="Z705" s="6">
        <f t="shared" si="94"/>
        <v>160963</v>
      </c>
      <c r="AA705" s="6">
        <f t="shared" si="95"/>
        <v>42802</v>
      </c>
      <c r="AB705" s="6">
        <f t="shared" si="96"/>
        <v>0</v>
      </c>
      <c r="AC705" s="6">
        <f t="shared" si="97"/>
        <v>7326</v>
      </c>
      <c r="AD705" s="6">
        <f t="shared" si="98"/>
        <v>561531</v>
      </c>
      <c r="AE705" s="6">
        <f t="shared" si="99"/>
        <v>329009</v>
      </c>
      <c r="AF705" s="6">
        <f t="shared" si="100"/>
        <v>3</v>
      </c>
      <c r="AG705" s="6">
        <f t="shared" si="101"/>
        <v>4</v>
      </c>
      <c r="AH705" s="6">
        <f t="shared" si="102"/>
        <v>1</v>
      </c>
      <c r="AI705" s="6">
        <f t="shared" si="103"/>
        <v>0</v>
      </c>
      <c r="AJ705" s="6">
        <f t="shared" si="104"/>
        <v>0</v>
      </c>
      <c r="AK705" s="6">
        <f t="shared" si="105"/>
        <v>0</v>
      </c>
      <c r="AL705" s="6">
        <f t="shared" si="106"/>
        <v>5460.375</v>
      </c>
      <c r="AM705" s="6">
        <f t="shared" si="107"/>
        <v>3541.5</v>
      </c>
      <c r="AN705" s="6">
        <f t="shared" si="108"/>
        <v>1675.875</v>
      </c>
      <c r="AO705" s="6">
        <f t="shared" si="109"/>
        <v>0</v>
      </c>
      <c r="AP705" s="6">
        <f t="shared" si="110"/>
        <v>7326</v>
      </c>
      <c r="AQ705" s="6">
        <f t="shared" si="111"/>
        <v>0.027360573722907275</v>
      </c>
      <c r="AS705">
        <v>60</v>
      </c>
      <c r="AT705" t="s">
        <v>979</v>
      </c>
      <c r="AU705">
        <v>6</v>
      </c>
      <c r="AV705">
        <v>48</v>
      </c>
    </row>
    <row r="706" spans="1:48" ht="12.75">
      <c r="A706">
        <v>61</v>
      </c>
      <c r="B706" t="s">
        <v>1753</v>
      </c>
      <c r="C706" s="13">
        <f t="shared" si="71"/>
        <v>0.7142857142857143</v>
      </c>
      <c r="D706" s="6">
        <f t="shared" si="72"/>
        <v>5</v>
      </c>
      <c r="E706" s="6">
        <f t="shared" si="73"/>
        <v>7</v>
      </c>
      <c r="F706" s="13">
        <f t="shared" si="74"/>
        <v>0.30906147229951936</v>
      </c>
      <c r="G706" s="6">
        <f t="shared" si="75"/>
        <v>152715</v>
      </c>
      <c r="H706" s="6">
        <f t="shared" si="76"/>
        <v>494125</v>
      </c>
      <c r="I706" s="90">
        <f t="shared" si="77"/>
        <v>-0.03456702177415538</v>
      </c>
      <c r="J706" s="13">
        <f t="shared" si="78"/>
        <v>1</v>
      </c>
      <c r="K706" s="6">
        <f t="shared" si="79"/>
        <v>7</v>
      </c>
      <c r="L706" s="6">
        <f t="shared" si="80"/>
        <v>7</v>
      </c>
      <c r="M706" s="13">
        <f t="shared" si="81"/>
        <v>0.4263098855825906</v>
      </c>
      <c r="N706" s="6">
        <f t="shared" si="82"/>
        <v>209024</v>
      </c>
      <c r="O706" s="6">
        <f t="shared" si="83"/>
        <v>490310</v>
      </c>
      <c r="P706" s="91">
        <f t="shared" si="84"/>
        <v>0.40980521123197566</v>
      </c>
      <c r="Q706" s="6">
        <f t="shared" si="85"/>
        <v>291630</v>
      </c>
      <c r="R706" s="6">
        <f t="shared" si="86"/>
        <v>80544</v>
      </c>
      <c r="S706">
        <f t="shared" si="87"/>
        <v>0.2767106524443719</v>
      </c>
      <c r="T706" s="6">
        <f t="shared" si="88"/>
        <v>354636</v>
      </c>
      <c r="U706" s="14">
        <f t="shared" si="89"/>
        <v>0.14285714285714285</v>
      </c>
      <c r="V706" s="6">
        <f t="shared" si="90"/>
        <v>1</v>
      </c>
      <c r="W706">
        <f t="shared" si="91"/>
        <v>0.4535061550594932</v>
      </c>
      <c r="X706" s="6">
        <f t="shared" si="92"/>
        <v>132256</v>
      </c>
      <c r="Y706" s="6">
        <f t="shared" si="93"/>
        <v>80544</v>
      </c>
      <c r="Z706" s="6">
        <f t="shared" si="94"/>
        <v>152715</v>
      </c>
      <c r="AA706" s="6">
        <f t="shared" si="95"/>
        <v>55482</v>
      </c>
      <c r="AB706" s="6">
        <f t="shared" si="96"/>
        <v>0</v>
      </c>
      <c r="AC706" s="6">
        <f t="shared" si="97"/>
        <v>2889</v>
      </c>
      <c r="AD706" s="6">
        <f t="shared" si="98"/>
        <v>494125</v>
      </c>
      <c r="AE706" s="6">
        <f t="shared" si="99"/>
        <v>291630</v>
      </c>
      <c r="AF706" s="6">
        <f t="shared" si="100"/>
        <v>2</v>
      </c>
      <c r="AG706" s="6">
        <f t="shared" si="101"/>
        <v>4</v>
      </c>
      <c r="AH706" s="6">
        <f t="shared" si="102"/>
        <v>1</v>
      </c>
      <c r="AI706" s="6">
        <f t="shared" si="103"/>
        <v>0</v>
      </c>
      <c r="AJ706" s="6">
        <f t="shared" si="104"/>
        <v>0</v>
      </c>
      <c r="AK706" s="6">
        <f t="shared" si="105"/>
        <v>0</v>
      </c>
      <c r="AL706" s="6">
        <f t="shared" si="106"/>
        <v>2778.857142857145</v>
      </c>
      <c r="AM706" s="6">
        <f t="shared" si="107"/>
        <v>13930.71428571429</v>
      </c>
      <c r="AN706" s="6">
        <f t="shared" si="108"/>
        <v>13820.571428571428</v>
      </c>
      <c r="AO706" s="6">
        <f t="shared" si="109"/>
        <v>0</v>
      </c>
      <c r="AP706" s="6">
        <f t="shared" si="110"/>
        <v>2889</v>
      </c>
      <c r="AQ706" s="6">
        <f t="shared" si="111"/>
        <v>0.057297162255499884</v>
      </c>
      <c r="AS706">
        <v>61</v>
      </c>
      <c r="AT706" t="s">
        <v>980</v>
      </c>
      <c r="AU706">
        <v>6</v>
      </c>
      <c r="AV706">
        <v>49</v>
      </c>
    </row>
    <row r="707" spans="1:48" ht="12.75">
      <c r="A707">
        <v>62</v>
      </c>
      <c r="B707" t="s">
        <v>1754</v>
      </c>
      <c r="C707" s="13">
        <f t="shared" si="71"/>
        <v>0.14285714285714285</v>
      </c>
      <c r="D707" s="6">
        <f t="shared" si="72"/>
        <v>1</v>
      </c>
      <c r="E707" s="6">
        <f t="shared" si="73"/>
        <v>7</v>
      </c>
      <c r="F707" s="13">
        <f t="shared" si="74"/>
        <v>0.17227561710891562</v>
      </c>
      <c r="G707" s="6">
        <f t="shared" si="75"/>
        <v>92348</v>
      </c>
      <c r="H707" s="6">
        <f t="shared" si="76"/>
        <v>536048</v>
      </c>
      <c r="I707" s="90">
        <f t="shared" si="77"/>
        <v>0.16555841714300334</v>
      </c>
      <c r="J707" s="13">
        <f t="shared" si="78"/>
        <v>0.14285714285714285</v>
      </c>
      <c r="K707" s="6">
        <f t="shared" si="79"/>
        <v>1</v>
      </c>
      <c r="L707" s="6">
        <f t="shared" si="80"/>
        <v>7</v>
      </c>
      <c r="M707" s="13">
        <f t="shared" si="81"/>
        <v>0.2152508198431</v>
      </c>
      <c r="N707" s="6">
        <f t="shared" si="82"/>
        <v>111453</v>
      </c>
      <c r="O707" s="6">
        <f t="shared" si="83"/>
        <v>517782</v>
      </c>
      <c r="P707" s="91">
        <f t="shared" si="84"/>
        <v>0.3709872996448079</v>
      </c>
      <c r="Q707" s="6">
        <f t="shared" si="85"/>
        <v>337181</v>
      </c>
      <c r="R707" s="6">
        <f t="shared" si="86"/>
        <v>131515</v>
      </c>
      <c r="S707">
        <f t="shared" si="87"/>
        <v>0.24716386432900328</v>
      </c>
      <c r="T707" s="6">
        <f t="shared" si="88"/>
        <v>389805</v>
      </c>
      <c r="U707" s="14">
        <f t="shared" si="89"/>
        <v>0</v>
      </c>
      <c r="V707" s="6">
        <f t="shared" si="90"/>
        <v>0</v>
      </c>
      <c r="W707">
        <f t="shared" si="91"/>
        <v>0.5392682268573852</v>
      </c>
      <c r="X707" s="6">
        <f t="shared" si="92"/>
        <v>181831</v>
      </c>
      <c r="Y707" s="6">
        <f t="shared" si="93"/>
        <v>131515</v>
      </c>
      <c r="Z707" s="6">
        <f t="shared" si="94"/>
        <v>92348</v>
      </c>
      <c r="AA707" s="6">
        <f t="shared" si="95"/>
        <v>99312</v>
      </c>
      <c r="AB707" s="6">
        <f t="shared" si="96"/>
        <v>0</v>
      </c>
      <c r="AC707" s="6">
        <f t="shared" si="97"/>
        <v>14006</v>
      </c>
      <c r="AD707" s="6">
        <f t="shared" si="98"/>
        <v>536048</v>
      </c>
      <c r="AE707" s="6">
        <f t="shared" si="99"/>
        <v>337181</v>
      </c>
      <c r="AF707" s="6">
        <f t="shared" si="100"/>
        <v>3</v>
      </c>
      <c r="AG707" s="6">
        <f t="shared" si="101"/>
        <v>2</v>
      </c>
      <c r="AH707" s="6">
        <f t="shared" si="102"/>
        <v>2</v>
      </c>
      <c r="AI707" s="6">
        <f t="shared" si="103"/>
        <v>0</v>
      </c>
      <c r="AJ707" s="6">
        <f t="shared" si="104"/>
        <v>0</v>
      </c>
      <c r="AK707" s="6">
        <f t="shared" si="105"/>
        <v>0</v>
      </c>
      <c r="AL707" s="6">
        <f t="shared" si="106"/>
        <v>12991.14285714284</v>
      </c>
      <c r="AM707" s="6">
        <f t="shared" si="107"/>
        <v>3989.428571428565</v>
      </c>
      <c r="AN707" s="6">
        <f t="shared" si="108"/>
        <v>2974.571428571435</v>
      </c>
      <c r="AO707" s="6">
        <f t="shared" si="109"/>
        <v>0</v>
      </c>
      <c r="AP707" s="6">
        <f t="shared" si="110"/>
        <v>14006</v>
      </c>
      <c r="AQ707" s="6">
        <f t="shared" si="111"/>
        <v>0.050360404140717956</v>
      </c>
      <c r="AS707">
        <v>62</v>
      </c>
      <c r="AT707" t="s">
        <v>981</v>
      </c>
      <c r="AU707">
        <v>2</v>
      </c>
      <c r="AV707">
        <v>13</v>
      </c>
    </row>
    <row r="708" spans="1:48" ht="12.75">
      <c r="A708">
        <v>63</v>
      </c>
      <c r="B708" t="s">
        <v>1755</v>
      </c>
      <c r="C708" s="13">
        <f t="shared" si="71"/>
        <v>0.375</v>
      </c>
      <c r="D708" s="6">
        <f t="shared" si="72"/>
        <v>3</v>
      </c>
      <c r="E708" s="6">
        <f t="shared" si="73"/>
        <v>8</v>
      </c>
      <c r="F708" s="13">
        <f t="shared" si="74"/>
        <v>0.19387166914747686</v>
      </c>
      <c r="G708" s="6">
        <f t="shared" si="75"/>
        <v>106282</v>
      </c>
      <c r="H708" s="6">
        <f t="shared" si="76"/>
        <v>548208</v>
      </c>
      <c r="I708" s="90">
        <f t="shared" si="77"/>
        <v>-0.019069331300406223</v>
      </c>
      <c r="J708" s="13">
        <f t="shared" si="78"/>
        <v>0.5</v>
      </c>
      <c r="K708" s="6">
        <f t="shared" si="79"/>
        <v>4</v>
      </c>
      <c r="L708" s="6">
        <f t="shared" si="80"/>
        <v>8</v>
      </c>
      <c r="M708" s="13">
        <f t="shared" si="81"/>
        <v>0.2559720139930035</v>
      </c>
      <c r="N708" s="6">
        <f t="shared" si="82"/>
        <v>135733</v>
      </c>
      <c r="O708" s="6">
        <f t="shared" si="83"/>
        <v>530265</v>
      </c>
      <c r="P708" s="91">
        <f t="shared" si="84"/>
        <v>0.35730051367364213</v>
      </c>
      <c r="Q708" s="6">
        <f t="shared" si="85"/>
        <v>352333</v>
      </c>
      <c r="R708" s="6">
        <f t="shared" si="86"/>
        <v>132216</v>
      </c>
      <c r="S708">
        <f t="shared" si="87"/>
        <v>0.25756367099469135</v>
      </c>
      <c r="T708" s="6">
        <f t="shared" si="88"/>
        <v>393688</v>
      </c>
      <c r="U708" s="14">
        <f t="shared" si="89"/>
        <v>0.125</v>
      </c>
      <c r="V708" s="6">
        <f t="shared" si="90"/>
        <v>1</v>
      </c>
      <c r="W708">
        <f t="shared" si="91"/>
        <v>0.5178765542824544</v>
      </c>
      <c r="X708" s="6">
        <f t="shared" si="92"/>
        <v>182465</v>
      </c>
      <c r="Y708" s="6">
        <f t="shared" si="93"/>
        <v>132216</v>
      </c>
      <c r="Z708" s="6">
        <f t="shared" si="94"/>
        <v>106282</v>
      </c>
      <c r="AA708" s="6">
        <f t="shared" si="95"/>
        <v>70215</v>
      </c>
      <c r="AB708" s="6">
        <f t="shared" si="96"/>
        <v>0</v>
      </c>
      <c r="AC708" s="6">
        <f t="shared" si="97"/>
        <v>43620</v>
      </c>
      <c r="AD708" s="6">
        <f t="shared" si="98"/>
        <v>548208</v>
      </c>
      <c r="AE708" s="6">
        <f t="shared" si="99"/>
        <v>352333</v>
      </c>
      <c r="AF708" s="6">
        <f t="shared" si="100"/>
        <v>3</v>
      </c>
      <c r="AG708" s="6">
        <f t="shared" si="101"/>
        <v>2</v>
      </c>
      <c r="AH708" s="6">
        <f t="shared" si="102"/>
        <v>2</v>
      </c>
      <c r="AI708" s="6">
        <f t="shared" si="103"/>
        <v>0</v>
      </c>
      <c r="AJ708" s="6">
        <f t="shared" si="104"/>
        <v>1</v>
      </c>
      <c r="AK708" s="6">
        <f t="shared" si="105"/>
        <v>0</v>
      </c>
      <c r="AL708" s="6">
        <f t="shared" si="106"/>
        <v>91.125</v>
      </c>
      <c r="AM708" s="6">
        <f t="shared" si="107"/>
        <v>18198.75</v>
      </c>
      <c r="AN708" s="6">
        <f t="shared" si="108"/>
        <v>17868.25</v>
      </c>
      <c r="AO708" s="6">
        <f t="shared" si="109"/>
        <v>0</v>
      </c>
      <c r="AP708" s="6">
        <f t="shared" si="110"/>
        <v>421.625</v>
      </c>
      <c r="AQ708" s="6">
        <f t="shared" si="111"/>
        <v>0.05191076339712715</v>
      </c>
      <c r="AS708">
        <v>63</v>
      </c>
      <c r="AT708" t="s">
        <v>982</v>
      </c>
      <c r="AU708">
        <v>5</v>
      </c>
      <c r="AV708">
        <v>40</v>
      </c>
    </row>
    <row r="709" spans="1:48" ht="12.75">
      <c r="A709">
        <v>64</v>
      </c>
      <c r="B709" t="s">
        <v>1756</v>
      </c>
      <c r="C709" s="13">
        <f t="shared" si="71"/>
        <v>0</v>
      </c>
      <c r="D709" s="6">
        <f t="shared" si="72"/>
        <v>0</v>
      </c>
      <c r="E709" s="6">
        <f t="shared" si="73"/>
        <v>7</v>
      </c>
      <c r="F709" s="13">
        <f t="shared" si="74"/>
        <v>0.10693872906908387</v>
      </c>
      <c r="G709" s="6">
        <f t="shared" si="75"/>
        <v>56392</v>
      </c>
      <c r="H709" s="6">
        <f t="shared" si="76"/>
        <v>527330</v>
      </c>
      <c r="I709" s="90">
        <f t="shared" si="77"/>
        <v>0</v>
      </c>
      <c r="J709" s="13">
        <f t="shared" si="78"/>
        <v>0</v>
      </c>
      <c r="K709" s="6">
        <f t="shared" si="79"/>
        <v>0</v>
      </c>
      <c r="L709" s="6">
        <f t="shared" si="80"/>
        <v>7</v>
      </c>
      <c r="M709" s="13">
        <f t="shared" si="81"/>
        <v>0.12468916380946105</v>
      </c>
      <c r="N709" s="6">
        <f t="shared" si="82"/>
        <v>64333</v>
      </c>
      <c r="O709" s="6">
        <f t="shared" si="83"/>
        <v>515947</v>
      </c>
      <c r="P709" s="91">
        <f t="shared" si="84"/>
        <v>0.33414180873456845</v>
      </c>
      <c r="Q709" s="6">
        <f t="shared" si="85"/>
        <v>351127</v>
      </c>
      <c r="R709" s="6">
        <f t="shared" si="86"/>
        <v>141379</v>
      </c>
      <c r="S709">
        <f t="shared" si="87"/>
        <v>0.24085225808077182</v>
      </c>
      <c r="T709" s="6">
        <f t="shared" si="88"/>
        <v>391680</v>
      </c>
      <c r="U709" s="14">
        <f t="shared" si="89"/>
        <v>0</v>
      </c>
      <c r="V709" s="6">
        <f t="shared" si="90"/>
        <v>0</v>
      </c>
      <c r="W709">
        <f t="shared" si="91"/>
        <v>0.5748062666784383</v>
      </c>
      <c r="X709" s="6">
        <f t="shared" si="92"/>
        <v>201830</v>
      </c>
      <c r="Y709" s="6">
        <f t="shared" si="93"/>
        <v>141379</v>
      </c>
      <c r="Z709" s="6">
        <f t="shared" si="94"/>
        <v>56392</v>
      </c>
      <c r="AA709" s="6">
        <f t="shared" si="95"/>
        <v>141288</v>
      </c>
      <c r="AB709" s="6">
        <f t="shared" si="96"/>
        <v>0</v>
      </c>
      <c r="AC709" s="6">
        <f t="shared" si="97"/>
        <v>12068</v>
      </c>
      <c r="AD709" s="6">
        <f t="shared" si="98"/>
        <v>527330</v>
      </c>
      <c r="AE709" s="6">
        <f t="shared" si="99"/>
        <v>351127</v>
      </c>
      <c r="AF709" s="6">
        <f t="shared" si="100"/>
        <v>3</v>
      </c>
      <c r="AG709" s="6">
        <f t="shared" si="101"/>
        <v>1</v>
      </c>
      <c r="AH709" s="6">
        <f t="shared" si="102"/>
        <v>3</v>
      </c>
      <c r="AI709" s="6">
        <f t="shared" si="103"/>
        <v>0</v>
      </c>
      <c r="AJ709" s="6">
        <f t="shared" si="104"/>
        <v>0</v>
      </c>
      <c r="AK709" s="6">
        <f t="shared" si="105"/>
        <v>0</v>
      </c>
      <c r="AL709" s="6">
        <f t="shared" si="106"/>
        <v>9104</v>
      </c>
      <c r="AM709" s="6">
        <f t="shared" si="107"/>
        <v>6231</v>
      </c>
      <c r="AN709" s="6">
        <f t="shared" si="108"/>
        <v>9195</v>
      </c>
      <c r="AO709" s="6">
        <f t="shared" si="109"/>
        <v>0</v>
      </c>
      <c r="AP709" s="6">
        <f t="shared" si="110"/>
        <v>12068</v>
      </c>
      <c r="AQ709" s="6">
        <f t="shared" si="111"/>
        <v>0.05211504669250727</v>
      </c>
      <c r="AS709">
        <v>64</v>
      </c>
      <c r="AT709" t="s">
        <v>983</v>
      </c>
      <c r="AU709">
        <v>3</v>
      </c>
      <c r="AV709">
        <v>27</v>
      </c>
    </row>
    <row r="710" spans="1:48" ht="12.75">
      <c r="A710">
        <v>65</v>
      </c>
      <c r="B710" t="s">
        <v>1757</v>
      </c>
      <c r="C710" s="13">
        <f t="shared" si="71"/>
        <v>0.8571428571428571</v>
      </c>
      <c r="D710" s="6">
        <f t="shared" si="72"/>
        <v>6</v>
      </c>
      <c r="E710" s="6">
        <f t="shared" si="73"/>
        <v>7</v>
      </c>
      <c r="F710" s="13">
        <f t="shared" si="74"/>
        <v>0.2992443003296754</v>
      </c>
      <c r="G710" s="6">
        <f t="shared" si="75"/>
        <v>154671</v>
      </c>
      <c r="H710" s="6">
        <f t="shared" si="76"/>
        <v>516872</v>
      </c>
      <c r="I710" s="90">
        <f t="shared" si="77"/>
        <v>0.6446600404673251</v>
      </c>
      <c r="J710" s="13">
        <f t="shared" si="78"/>
        <v>0.8571428571428571</v>
      </c>
      <c r="K710" s="6">
        <f t="shared" si="79"/>
        <v>6</v>
      </c>
      <c r="L710" s="6">
        <f t="shared" si="80"/>
        <v>7</v>
      </c>
      <c r="M710" s="13">
        <f t="shared" si="81"/>
        <v>0.3861528938900373</v>
      </c>
      <c r="N710" s="6">
        <f t="shared" si="82"/>
        <v>194645</v>
      </c>
      <c r="O710" s="6">
        <f t="shared" si="83"/>
        <v>504062</v>
      </c>
      <c r="P710" s="91">
        <f t="shared" si="84"/>
        <v>0.4030823879026142</v>
      </c>
      <c r="Q710" s="6">
        <f t="shared" si="85"/>
        <v>308530</v>
      </c>
      <c r="R710" s="6">
        <f t="shared" si="86"/>
        <v>110258</v>
      </c>
      <c r="S710">
        <f t="shared" si="87"/>
        <v>0.259509742849094</v>
      </c>
      <c r="T710" s="6">
        <f t="shared" si="88"/>
        <v>373253</v>
      </c>
      <c r="U710" s="14">
        <f t="shared" si="89"/>
        <v>0.42857142857142855</v>
      </c>
      <c r="V710" s="6">
        <f t="shared" si="90"/>
        <v>3</v>
      </c>
      <c r="W710">
        <f t="shared" si="91"/>
        <v>0.4843386380578874</v>
      </c>
      <c r="X710" s="6">
        <f t="shared" si="92"/>
        <v>149433</v>
      </c>
      <c r="Y710" s="6">
        <f t="shared" si="93"/>
        <v>110258</v>
      </c>
      <c r="Z710" s="6">
        <f t="shared" si="94"/>
        <v>154671</v>
      </c>
      <c r="AA710" s="6">
        <f t="shared" si="95"/>
        <v>39070</v>
      </c>
      <c r="AB710" s="6">
        <f t="shared" si="96"/>
        <v>0</v>
      </c>
      <c r="AC710" s="6">
        <f t="shared" si="97"/>
        <v>4531</v>
      </c>
      <c r="AD710" s="6">
        <f t="shared" si="98"/>
        <v>516872</v>
      </c>
      <c r="AE710" s="6">
        <f t="shared" si="99"/>
        <v>308530</v>
      </c>
      <c r="AF710" s="6">
        <f t="shared" si="100"/>
        <v>3</v>
      </c>
      <c r="AG710" s="6">
        <f t="shared" si="101"/>
        <v>4</v>
      </c>
      <c r="AH710" s="6">
        <f t="shared" si="102"/>
        <v>1</v>
      </c>
      <c r="AI710" s="6">
        <f t="shared" si="103"/>
        <v>0</v>
      </c>
      <c r="AJ710" s="6">
        <f t="shared" si="104"/>
        <v>0</v>
      </c>
      <c r="AK710" s="6">
        <f t="shared" si="105"/>
        <v>-1</v>
      </c>
      <c r="AL710" s="6">
        <f t="shared" si="106"/>
        <v>21969.14285714284</v>
      </c>
      <c r="AM710" s="6">
        <f t="shared" si="107"/>
        <v>21631.85714285713</v>
      </c>
      <c r="AN710" s="6">
        <f t="shared" si="108"/>
        <v>5005.714285714283</v>
      </c>
      <c r="AO710" s="6">
        <f t="shared" si="109"/>
        <v>0</v>
      </c>
      <c r="AP710" s="6">
        <f t="shared" si="110"/>
        <v>4531</v>
      </c>
      <c r="AQ710" s="6">
        <f t="shared" si="111"/>
        <v>0.08611433942520055</v>
      </c>
      <c r="AS710">
        <v>65</v>
      </c>
      <c r="AT710" t="s">
        <v>984</v>
      </c>
      <c r="AU710">
        <v>5</v>
      </c>
      <c r="AV710">
        <v>42</v>
      </c>
    </row>
    <row r="711" spans="1:48" ht="12.75">
      <c r="A711">
        <v>66</v>
      </c>
      <c r="B711" t="s">
        <v>1758</v>
      </c>
      <c r="C711" s="13">
        <f aca="true" t="shared" si="112" ref="C711:C729">D711/E711</f>
        <v>0.625</v>
      </c>
      <c r="D711" s="6">
        <f aca="true" t="shared" si="113" ref="D711:D729">SUMIF($C$3:$C$643,A711,R$3:R$643)</f>
        <v>5</v>
      </c>
      <c r="E711" s="6">
        <f aca="true" t="shared" si="114" ref="E711:E729">COUNTIF($C$3:$C$643,A711)</f>
        <v>8</v>
      </c>
      <c r="F711" s="13">
        <f aca="true" t="shared" si="115" ref="F711:F730">G711/H711</f>
        <v>0.26390637507845294</v>
      </c>
      <c r="G711" s="6">
        <f aca="true" t="shared" si="116" ref="G711:G729">SUMIF($C$3:$C$643,$A711,M$3:M$643)</f>
        <v>140442</v>
      </c>
      <c r="H711" s="6">
        <f aca="true" t="shared" si="117" ref="H711:H729">SUMIF($C$3:$C$643,$A711,Q$3:Q$643)</f>
        <v>532166</v>
      </c>
      <c r="I711" s="90">
        <f aca="true" t="shared" si="118" ref="I711:I729">C711/F711-J711/M711</f>
        <v>0.5793966548754987</v>
      </c>
      <c r="J711" s="13">
        <f aca="true" t="shared" si="119" ref="J711:J730">K711/L711</f>
        <v>0.625</v>
      </c>
      <c r="K711" s="6">
        <f aca="true" t="shared" si="120" ref="K711:K729">SUMIF($C$3:$C$643,A711,S$3:S$643)</f>
        <v>5</v>
      </c>
      <c r="L711" s="6">
        <f aca="true" t="shared" si="121" ref="L711:L729">COUNTIF($C$3:$C$643,A711)</f>
        <v>8</v>
      </c>
      <c r="M711" s="13">
        <f aca="true" t="shared" si="122" ref="M711:M729">N711/O711</f>
        <v>0.34938306556697785</v>
      </c>
      <c r="N711" s="6">
        <f aca="true" t="shared" si="123" ref="N711:N729">SUMIF($C$3:$C$643,$A711,G$3:G$643)</f>
        <v>186348</v>
      </c>
      <c r="O711" s="6">
        <f aca="true" t="shared" si="124" ref="O711:O729">SUMIF($C$3:$C$643,$A711,K$3:K$643)</f>
        <v>533363</v>
      </c>
      <c r="P711" s="91">
        <f aca="true" t="shared" si="125" ref="P711:P729">1-Q711/H711</f>
        <v>0.41674590259430333</v>
      </c>
      <c r="Q711" s="6">
        <f aca="true" t="shared" si="126" ref="Q711:Q729">SUMIF($C$3:$C$643,$A711,T$3:T$643)</f>
        <v>310388</v>
      </c>
      <c r="R711" s="6">
        <f aca="true" t="shared" si="127" ref="R711:R732">SUMIF($C$3:$C$643,$A711,L$3:L$643)</f>
        <v>111357</v>
      </c>
      <c r="S711">
        <f aca="true" t="shared" si="128" ref="S711:S729">1-T711/O711</f>
        <v>0.2806868867919222</v>
      </c>
      <c r="T711" s="6">
        <f aca="true" t="shared" si="129" ref="T711:T729">SUMIF($C$3:$C$643,$A711,U$3:U$643)</f>
        <v>383655</v>
      </c>
      <c r="U711" s="14">
        <f aca="true" t="shared" si="130" ref="U711:U729">V711/E711</f>
        <v>0.25</v>
      </c>
      <c r="V711" s="6">
        <f aca="true" t="shared" si="131" ref="V711:V729">SUMIF($C$3:$C$643,A711,Z$3:Z$643)</f>
        <v>2</v>
      </c>
      <c r="W711">
        <f aca="true" t="shared" si="132" ref="W711:W730">X711/Q711</f>
        <v>0.48292781937446033</v>
      </c>
      <c r="X711" s="6">
        <f aca="true" t="shared" si="133" ref="X711:X729">SUMIF($C$3:$C$643,$A711,X$3:X$643)</f>
        <v>149895</v>
      </c>
      <c r="Y711" s="6">
        <f aca="true" t="shared" si="134" ref="Y711:Y730">SUMIF($C$3:$C$643,$A711,L$3:L$643)</f>
        <v>111357</v>
      </c>
      <c r="Z711" s="6">
        <f aca="true" t="shared" si="135" ref="Z711:Z730">SUMIF($C$3:$C$643,$A711,M$3:M$643)</f>
        <v>140442</v>
      </c>
      <c r="AA711" s="6">
        <f aca="true" t="shared" si="136" ref="AA711:AA730">SUMIF($C$3:$C$643,$A711,N$3:N$643)</f>
        <v>44148</v>
      </c>
      <c r="AB711" s="6">
        <f aca="true" t="shared" si="137" ref="AB711:AB730">SUMIF($C$3:$C$643,$A711,O$3:O$643)</f>
        <v>0</v>
      </c>
      <c r="AC711" s="6">
        <f aca="true" t="shared" si="138" ref="AC711:AC730">SUMIF($C$3:$C$643,$A711,P$3:P$643)</f>
        <v>14441</v>
      </c>
      <c r="AD711" s="6">
        <f aca="true" t="shared" si="139" ref="AD711:AD730">SUMIF($C$3:$C$643,$A711,Q$3:Q$643)</f>
        <v>532166</v>
      </c>
      <c r="AE711" s="6">
        <f aca="true" t="shared" si="140" ref="AE711:AE730">SUM(Y711:AC711)</f>
        <v>310388</v>
      </c>
      <c r="AF711" s="6">
        <f aca="true" t="shared" si="141" ref="AF711:AF729">INT($E711*Y711/$AE711+$AF$731)</f>
        <v>3</v>
      </c>
      <c r="AG711" s="6">
        <f aca="true" t="shared" si="142" ref="AG711:AG729">INT($E711*Z711/$AE711+$AF$731)</f>
        <v>4</v>
      </c>
      <c r="AH711" s="6">
        <f aca="true" t="shared" si="143" ref="AH711:AH729">INT($E711*AA711/$AE711+$AF$731)</f>
        <v>1</v>
      </c>
      <c r="AI711" s="6">
        <f aca="true" t="shared" si="144" ref="AI711:AI729">INT($E711*AB711/$AE711+$AF$731)</f>
        <v>0</v>
      </c>
      <c r="AJ711" s="6">
        <f aca="true" t="shared" si="145" ref="AJ711:AJ729">INT($E711*AC711/$AE711+$AF$731)</f>
        <v>0</v>
      </c>
      <c r="AK711" s="6">
        <f aca="true" t="shared" si="146" ref="AK711:AK729">E711-SUM(AF711:AJ711)</f>
        <v>0</v>
      </c>
      <c r="AL711" s="6">
        <f aca="true" t="shared" si="147" ref="AL711:AL730">ABS(Y711-AF711/$E711*$AE711)</f>
        <v>5038.5</v>
      </c>
      <c r="AM711" s="6">
        <f aca="true" t="shared" si="148" ref="AM711:AM730">ABS(Z711-AG711/$E711*$AE711)</f>
        <v>14752</v>
      </c>
      <c r="AN711" s="6">
        <f aca="true" t="shared" si="149" ref="AN711:AN730">ABS(AA711-AH711/$E711*$AE711)</f>
        <v>5349.5</v>
      </c>
      <c r="AO711" s="6">
        <f aca="true" t="shared" si="150" ref="AO711:AO730">ABS(AB711-AI711/$E711*$AE711)</f>
        <v>0</v>
      </c>
      <c r="AP711" s="6">
        <f aca="true" t="shared" si="151" ref="AP711:AP730">ABS(AC711-AJ711/$E711*$AE711)</f>
        <v>14441</v>
      </c>
      <c r="AQ711" s="6">
        <f aca="true" t="shared" si="152" ref="AQ711:AQ730">SUM(AL711:AP711)/AE711/2</f>
        <v>0.06376051909223295</v>
      </c>
      <c r="AS711">
        <v>66</v>
      </c>
      <c r="AT711" t="s">
        <v>985</v>
      </c>
      <c r="AU711">
        <v>5</v>
      </c>
      <c r="AV711">
        <v>43</v>
      </c>
    </row>
    <row r="712" spans="1:48" ht="12.75">
      <c r="A712">
        <v>67</v>
      </c>
      <c r="B712" t="s">
        <v>1759</v>
      </c>
      <c r="C712" s="13">
        <f t="shared" si="112"/>
        <v>0.2857142857142857</v>
      </c>
      <c r="D712" s="6">
        <f t="shared" si="113"/>
        <v>2</v>
      </c>
      <c r="E712" s="6">
        <f t="shared" si="114"/>
        <v>7</v>
      </c>
      <c r="F712" s="13">
        <f t="shared" si="115"/>
        <v>0.25153596913808995</v>
      </c>
      <c r="G712" s="6">
        <f t="shared" si="116"/>
        <v>132362</v>
      </c>
      <c r="H712" s="6">
        <f t="shared" si="117"/>
        <v>526215</v>
      </c>
      <c r="I712" s="90">
        <f t="shared" si="118"/>
        <v>0.20320186390598083</v>
      </c>
      <c r="J712" s="13">
        <f t="shared" si="119"/>
        <v>0.2857142857142857</v>
      </c>
      <c r="K712" s="6">
        <f t="shared" si="120"/>
        <v>2</v>
      </c>
      <c r="L712" s="6">
        <f t="shared" si="121"/>
        <v>7</v>
      </c>
      <c r="M712" s="13">
        <f t="shared" si="122"/>
        <v>0.30633800743800843</v>
      </c>
      <c r="N712" s="6">
        <f t="shared" si="123"/>
        <v>156093</v>
      </c>
      <c r="O712" s="6">
        <f t="shared" si="124"/>
        <v>509545</v>
      </c>
      <c r="P712" s="91">
        <f t="shared" si="125"/>
        <v>0.37439639691000826</v>
      </c>
      <c r="Q712" s="6">
        <f t="shared" si="126"/>
        <v>329202</v>
      </c>
      <c r="R712" s="6">
        <f t="shared" si="127"/>
        <v>139687</v>
      </c>
      <c r="S712">
        <f t="shared" si="128"/>
        <v>0.25923127496099463</v>
      </c>
      <c r="T712" s="6">
        <f t="shared" si="129"/>
        <v>377455</v>
      </c>
      <c r="U712" s="14">
        <f t="shared" si="130"/>
        <v>0</v>
      </c>
      <c r="V712" s="6">
        <f t="shared" si="131"/>
        <v>0</v>
      </c>
      <c r="W712">
        <f t="shared" si="132"/>
        <v>0.5251517305484171</v>
      </c>
      <c r="X712" s="6">
        <f t="shared" si="133"/>
        <v>172881</v>
      </c>
      <c r="Y712" s="6">
        <f t="shared" si="134"/>
        <v>139687</v>
      </c>
      <c r="Z712" s="6">
        <f t="shared" si="135"/>
        <v>132362</v>
      </c>
      <c r="AA712" s="6">
        <f t="shared" si="136"/>
        <v>45755</v>
      </c>
      <c r="AB712" s="6">
        <f t="shared" si="137"/>
        <v>0</v>
      </c>
      <c r="AC712" s="6">
        <f t="shared" si="138"/>
        <v>11398</v>
      </c>
      <c r="AD712" s="6">
        <f t="shared" si="139"/>
        <v>526215</v>
      </c>
      <c r="AE712" s="6">
        <f t="shared" si="140"/>
        <v>329202</v>
      </c>
      <c r="AF712" s="6">
        <f t="shared" si="141"/>
        <v>3</v>
      </c>
      <c r="AG712" s="6">
        <f t="shared" si="142"/>
        <v>3</v>
      </c>
      <c r="AH712" s="6">
        <f t="shared" si="143"/>
        <v>1</v>
      </c>
      <c r="AI712" s="6">
        <f t="shared" si="144"/>
        <v>0</v>
      </c>
      <c r="AJ712" s="6">
        <f t="shared" si="145"/>
        <v>0</v>
      </c>
      <c r="AK712" s="6">
        <f t="shared" si="146"/>
        <v>0</v>
      </c>
      <c r="AL712" s="6">
        <f t="shared" si="147"/>
        <v>1399.5714285714203</v>
      </c>
      <c r="AM712" s="6">
        <f t="shared" si="148"/>
        <v>8724.57142857142</v>
      </c>
      <c r="AN712" s="6">
        <f t="shared" si="149"/>
        <v>1273.8571428571377</v>
      </c>
      <c r="AO712" s="6">
        <f t="shared" si="150"/>
        <v>0</v>
      </c>
      <c r="AP712" s="6">
        <f t="shared" si="151"/>
        <v>11398</v>
      </c>
      <c r="AQ712" s="6">
        <f t="shared" si="152"/>
        <v>0.03462311893609391</v>
      </c>
      <c r="AS712">
        <v>67</v>
      </c>
      <c r="AT712" t="s">
        <v>986</v>
      </c>
      <c r="AU712">
        <v>4</v>
      </c>
      <c r="AV712">
        <v>36</v>
      </c>
    </row>
    <row r="713" spans="1:48" ht="12.75">
      <c r="A713">
        <v>68</v>
      </c>
      <c r="B713" t="s">
        <v>1760</v>
      </c>
      <c r="C713" s="13">
        <f t="shared" si="112"/>
        <v>0</v>
      </c>
      <c r="D713" s="6">
        <f t="shared" si="113"/>
        <v>0</v>
      </c>
      <c r="E713" s="6">
        <f t="shared" si="114"/>
        <v>7</v>
      </c>
      <c r="F713" s="13">
        <f t="shared" si="115"/>
        <v>0.1319741766837634</v>
      </c>
      <c r="G713" s="6">
        <f t="shared" si="116"/>
        <v>66643</v>
      </c>
      <c r="H713" s="6">
        <f t="shared" si="117"/>
        <v>504970</v>
      </c>
      <c r="I713" s="90">
        <f t="shared" si="118"/>
        <v>0</v>
      </c>
      <c r="J713" s="13">
        <f t="shared" si="119"/>
        <v>0</v>
      </c>
      <c r="K713" s="6">
        <f t="shared" si="120"/>
        <v>0</v>
      </c>
      <c r="L713" s="6">
        <f t="shared" si="121"/>
        <v>7</v>
      </c>
      <c r="M713" s="13">
        <f t="shared" si="122"/>
        <v>0.16266751831854995</v>
      </c>
      <c r="N713" s="6">
        <f t="shared" si="123"/>
        <v>80985</v>
      </c>
      <c r="O713" s="6">
        <f t="shared" si="124"/>
        <v>497856</v>
      </c>
      <c r="P713" s="91">
        <f t="shared" si="125"/>
        <v>0.3853951719904153</v>
      </c>
      <c r="Q713" s="6">
        <f t="shared" si="126"/>
        <v>310357</v>
      </c>
      <c r="R713" s="6">
        <f t="shared" si="127"/>
        <v>147575</v>
      </c>
      <c r="S713">
        <f t="shared" si="128"/>
        <v>0.25978194498007456</v>
      </c>
      <c r="T713" s="6">
        <f t="shared" si="129"/>
        <v>368522</v>
      </c>
      <c r="U713" s="14">
        <f t="shared" si="130"/>
        <v>0.14285714285714285</v>
      </c>
      <c r="V713" s="6">
        <f t="shared" si="131"/>
        <v>1</v>
      </c>
      <c r="W713">
        <f t="shared" si="132"/>
        <v>0.5227657181890533</v>
      </c>
      <c r="X713" s="6">
        <f t="shared" si="133"/>
        <v>162244</v>
      </c>
      <c r="Y713" s="6">
        <f t="shared" si="134"/>
        <v>147575</v>
      </c>
      <c r="Z713" s="6">
        <f t="shared" si="135"/>
        <v>66643</v>
      </c>
      <c r="AA713" s="6">
        <f t="shared" si="136"/>
        <v>84060</v>
      </c>
      <c r="AB713" s="6">
        <f t="shared" si="137"/>
        <v>0</v>
      </c>
      <c r="AC713" s="6">
        <f t="shared" si="138"/>
        <v>12079</v>
      </c>
      <c r="AD713" s="6">
        <f t="shared" si="139"/>
        <v>504970</v>
      </c>
      <c r="AE713" s="6">
        <f t="shared" si="140"/>
        <v>310357</v>
      </c>
      <c r="AF713" s="6">
        <f t="shared" si="141"/>
        <v>3</v>
      </c>
      <c r="AG713" s="6">
        <f t="shared" si="142"/>
        <v>2</v>
      </c>
      <c r="AH713" s="6">
        <f t="shared" si="143"/>
        <v>2</v>
      </c>
      <c r="AI713" s="6">
        <f t="shared" si="144"/>
        <v>0</v>
      </c>
      <c r="AJ713" s="6">
        <f t="shared" si="145"/>
        <v>0</v>
      </c>
      <c r="AK713" s="6">
        <f t="shared" si="146"/>
        <v>0</v>
      </c>
      <c r="AL713" s="6">
        <f t="shared" si="147"/>
        <v>14564.85714285716</v>
      </c>
      <c r="AM713" s="6">
        <f t="shared" si="148"/>
        <v>22030.428571428565</v>
      </c>
      <c r="AN713" s="6">
        <f t="shared" si="149"/>
        <v>4613.428571428565</v>
      </c>
      <c r="AO713" s="6">
        <f t="shared" si="150"/>
        <v>0</v>
      </c>
      <c r="AP713" s="6">
        <f t="shared" si="151"/>
        <v>12079</v>
      </c>
      <c r="AQ713" s="6">
        <f t="shared" si="152"/>
        <v>0.08584906138046554</v>
      </c>
      <c r="AS713">
        <v>68</v>
      </c>
      <c r="AT713" t="s">
        <v>1760</v>
      </c>
      <c r="AU713">
        <v>2</v>
      </c>
      <c r="AV713">
        <v>17</v>
      </c>
    </row>
    <row r="714" spans="1:48" ht="12.75">
      <c r="A714">
        <v>69</v>
      </c>
      <c r="B714" t="s">
        <v>1761</v>
      </c>
      <c r="C714" s="13">
        <f t="shared" si="112"/>
        <v>0.5714285714285714</v>
      </c>
      <c r="D714" s="6">
        <f t="shared" si="113"/>
        <v>4</v>
      </c>
      <c r="E714" s="6">
        <f t="shared" si="114"/>
        <v>7</v>
      </c>
      <c r="F714" s="13">
        <f t="shared" si="115"/>
        <v>0.24155308009871077</v>
      </c>
      <c r="G714" s="6">
        <f t="shared" si="116"/>
        <v>125682</v>
      </c>
      <c r="H714" s="6">
        <f t="shared" si="117"/>
        <v>520308</v>
      </c>
      <c r="I714" s="90">
        <f t="shared" si="118"/>
        <v>0.41698737150620513</v>
      </c>
      <c r="J714" s="13">
        <f t="shared" si="119"/>
        <v>0.5714285714285714</v>
      </c>
      <c r="K714" s="6">
        <f t="shared" si="120"/>
        <v>4</v>
      </c>
      <c r="L714" s="6">
        <f t="shared" si="121"/>
        <v>7</v>
      </c>
      <c r="M714" s="13">
        <f t="shared" si="122"/>
        <v>0.29324232459607297</v>
      </c>
      <c r="N714" s="6">
        <f t="shared" si="123"/>
        <v>148390</v>
      </c>
      <c r="O714" s="6">
        <f t="shared" si="124"/>
        <v>506032</v>
      </c>
      <c r="P714" s="91">
        <f t="shared" si="125"/>
        <v>0.35793414669772516</v>
      </c>
      <c r="Q714" s="6">
        <f t="shared" si="126"/>
        <v>334072</v>
      </c>
      <c r="R714" s="6">
        <f t="shared" si="127"/>
        <v>145809</v>
      </c>
      <c r="S714">
        <f t="shared" si="128"/>
        <v>0.24354981503146045</v>
      </c>
      <c r="T714" s="6">
        <f t="shared" si="129"/>
        <v>382788</v>
      </c>
      <c r="U714" s="14">
        <f t="shared" si="130"/>
        <v>0.14285714285714285</v>
      </c>
      <c r="V714" s="6">
        <f t="shared" si="131"/>
        <v>1</v>
      </c>
      <c r="W714">
        <f t="shared" si="132"/>
        <v>0.5124134917023875</v>
      </c>
      <c r="X714" s="6">
        <f t="shared" si="133"/>
        <v>171183</v>
      </c>
      <c r="Y714" s="6">
        <f t="shared" si="134"/>
        <v>145809</v>
      </c>
      <c r="Z714" s="6">
        <f t="shared" si="135"/>
        <v>125682</v>
      </c>
      <c r="AA714" s="6">
        <f t="shared" si="136"/>
        <v>52448</v>
      </c>
      <c r="AB714" s="6">
        <f t="shared" si="137"/>
        <v>0</v>
      </c>
      <c r="AC714" s="6">
        <f t="shared" si="138"/>
        <v>10133</v>
      </c>
      <c r="AD714" s="6">
        <f t="shared" si="139"/>
        <v>520308</v>
      </c>
      <c r="AE714" s="6">
        <f t="shared" si="140"/>
        <v>334072</v>
      </c>
      <c r="AF714" s="6">
        <f t="shared" si="141"/>
        <v>3</v>
      </c>
      <c r="AG714" s="6">
        <f t="shared" si="142"/>
        <v>3</v>
      </c>
      <c r="AH714" s="6">
        <f t="shared" si="143"/>
        <v>1</v>
      </c>
      <c r="AI714" s="6">
        <f t="shared" si="144"/>
        <v>0</v>
      </c>
      <c r="AJ714" s="6">
        <f t="shared" si="145"/>
        <v>0</v>
      </c>
      <c r="AK714" s="6">
        <f t="shared" si="146"/>
        <v>0</v>
      </c>
      <c r="AL714" s="6">
        <f t="shared" si="147"/>
        <v>2635.28571428571</v>
      </c>
      <c r="AM714" s="6">
        <f t="shared" si="148"/>
        <v>17491.71428571429</v>
      </c>
      <c r="AN714" s="6">
        <f t="shared" si="149"/>
        <v>4723.4285714285725</v>
      </c>
      <c r="AO714" s="6">
        <f t="shared" si="150"/>
        <v>0</v>
      </c>
      <c r="AP714" s="6">
        <f t="shared" si="151"/>
        <v>10133</v>
      </c>
      <c r="AQ714" s="6">
        <f t="shared" si="152"/>
        <v>0.05235911505817394</v>
      </c>
      <c r="AS714">
        <v>69</v>
      </c>
      <c r="AT714" t="s">
        <v>987</v>
      </c>
      <c r="AU714">
        <v>5</v>
      </c>
      <c r="AV714">
        <v>44</v>
      </c>
    </row>
    <row r="715" spans="1:48" ht="12.75">
      <c r="A715">
        <v>70</v>
      </c>
      <c r="B715" t="s">
        <v>1762</v>
      </c>
      <c r="C715" s="13">
        <f t="shared" si="112"/>
        <v>0.2857142857142857</v>
      </c>
      <c r="D715" s="6">
        <f t="shared" si="113"/>
        <v>2</v>
      </c>
      <c r="E715" s="6">
        <f t="shared" si="114"/>
        <v>7</v>
      </c>
      <c r="F715" s="13">
        <f t="shared" si="115"/>
        <v>0.17504960473685868</v>
      </c>
      <c r="G715" s="6">
        <f t="shared" si="116"/>
        <v>88928</v>
      </c>
      <c r="H715" s="6">
        <f t="shared" si="117"/>
        <v>508016</v>
      </c>
      <c r="I715" s="90">
        <f t="shared" si="118"/>
        <v>0.2253979526610861</v>
      </c>
      <c r="J715" s="13">
        <f t="shared" si="119"/>
        <v>0.2857142857142857</v>
      </c>
      <c r="K715" s="6">
        <f t="shared" si="120"/>
        <v>2</v>
      </c>
      <c r="L715" s="6">
        <f t="shared" si="121"/>
        <v>7</v>
      </c>
      <c r="M715" s="13">
        <f t="shared" si="122"/>
        <v>0.20309625965167588</v>
      </c>
      <c r="N715" s="6">
        <f t="shared" si="123"/>
        <v>99926</v>
      </c>
      <c r="O715" s="6">
        <f t="shared" si="124"/>
        <v>492013</v>
      </c>
      <c r="P715" s="91">
        <f t="shared" si="125"/>
        <v>0.3892554565210544</v>
      </c>
      <c r="Q715" s="6">
        <f t="shared" si="126"/>
        <v>310268</v>
      </c>
      <c r="R715" s="6">
        <f t="shared" si="127"/>
        <v>139169</v>
      </c>
      <c r="S715">
        <f t="shared" si="128"/>
        <v>0.2611699284368503</v>
      </c>
      <c r="T715" s="6">
        <f t="shared" si="129"/>
        <v>363514</v>
      </c>
      <c r="U715" s="14">
        <f t="shared" si="130"/>
        <v>0.14285714285714285</v>
      </c>
      <c r="V715" s="6">
        <f t="shared" si="131"/>
        <v>1</v>
      </c>
      <c r="W715">
        <f t="shared" si="132"/>
        <v>0.5194154730748901</v>
      </c>
      <c r="X715" s="6">
        <f t="shared" si="133"/>
        <v>161158</v>
      </c>
      <c r="Y715" s="6">
        <f t="shared" si="134"/>
        <v>139169</v>
      </c>
      <c r="Z715" s="6">
        <f t="shared" si="135"/>
        <v>88928</v>
      </c>
      <c r="AA715" s="6">
        <f t="shared" si="136"/>
        <v>67164</v>
      </c>
      <c r="AB715" s="6">
        <f t="shared" si="137"/>
        <v>0</v>
      </c>
      <c r="AC715" s="6">
        <f t="shared" si="138"/>
        <v>15007</v>
      </c>
      <c r="AD715" s="6">
        <f t="shared" si="139"/>
        <v>508016</v>
      </c>
      <c r="AE715" s="6">
        <f t="shared" si="140"/>
        <v>310268</v>
      </c>
      <c r="AF715" s="6">
        <f t="shared" si="141"/>
        <v>3</v>
      </c>
      <c r="AG715" s="6">
        <f t="shared" si="142"/>
        <v>2</v>
      </c>
      <c r="AH715" s="6">
        <f t="shared" si="143"/>
        <v>2</v>
      </c>
      <c r="AI715" s="6">
        <f t="shared" si="144"/>
        <v>0</v>
      </c>
      <c r="AJ715" s="6">
        <f t="shared" si="145"/>
        <v>0</v>
      </c>
      <c r="AK715" s="6">
        <f t="shared" si="146"/>
        <v>0</v>
      </c>
      <c r="AL715" s="6">
        <f t="shared" si="147"/>
        <v>6197</v>
      </c>
      <c r="AM715" s="6">
        <f t="shared" si="148"/>
        <v>280</v>
      </c>
      <c r="AN715" s="6">
        <f t="shared" si="149"/>
        <v>21484</v>
      </c>
      <c r="AO715" s="6">
        <f t="shared" si="150"/>
        <v>0</v>
      </c>
      <c r="AP715" s="6">
        <f t="shared" si="151"/>
        <v>15007</v>
      </c>
      <c r="AQ715" s="6">
        <f t="shared" si="152"/>
        <v>0.06924336380161666</v>
      </c>
      <c r="AS715">
        <v>70</v>
      </c>
      <c r="AT715" t="s">
        <v>1762</v>
      </c>
      <c r="AU715">
        <v>2</v>
      </c>
      <c r="AV715">
        <v>18</v>
      </c>
    </row>
    <row r="716" spans="1:48" ht="12.75">
      <c r="A716">
        <v>71</v>
      </c>
      <c r="B716" t="s">
        <v>1763</v>
      </c>
      <c r="C716" s="13">
        <f t="shared" si="112"/>
        <v>0.42857142857142855</v>
      </c>
      <c r="D716" s="6">
        <f t="shared" si="113"/>
        <v>3</v>
      </c>
      <c r="E716" s="6">
        <f t="shared" si="114"/>
        <v>7</v>
      </c>
      <c r="F716" s="13">
        <f t="shared" si="115"/>
        <v>0.20374037825557653</v>
      </c>
      <c r="G716" s="6">
        <f t="shared" si="116"/>
        <v>106272</v>
      </c>
      <c r="H716" s="6">
        <f t="shared" si="117"/>
        <v>521605</v>
      </c>
      <c r="I716" s="90">
        <f t="shared" si="118"/>
        <v>0.22358613975728536</v>
      </c>
      <c r="J716" s="13">
        <f t="shared" si="119"/>
        <v>0.42857142857142855</v>
      </c>
      <c r="K716" s="6">
        <f t="shared" si="120"/>
        <v>3</v>
      </c>
      <c r="L716" s="6">
        <f t="shared" si="121"/>
        <v>7</v>
      </c>
      <c r="M716" s="13">
        <f t="shared" si="122"/>
        <v>0.22797186262339658</v>
      </c>
      <c r="N716" s="6">
        <f t="shared" si="123"/>
        <v>115698</v>
      </c>
      <c r="O716" s="6">
        <f t="shared" si="124"/>
        <v>507510</v>
      </c>
      <c r="P716" s="91">
        <f t="shared" si="125"/>
        <v>0.35223013583075313</v>
      </c>
      <c r="Q716" s="6">
        <f t="shared" si="126"/>
        <v>337880</v>
      </c>
      <c r="R716" s="6">
        <f t="shared" si="127"/>
        <v>130804</v>
      </c>
      <c r="S716">
        <f t="shared" si="128"/>
        <v>0.2457173257669799</v>
      </c>
      <c r="T716" s="6">
        <f t="shared" si="129"/>
        <v>382806</v>
      </c>
      <c r="U716" s="14">
        <f t="shared" si="130"/>
        <v>0.2857142857142857</v>
      </c>
      <c r="V716" s="6">
        <f t="shared" si="131"/>
        <v>2</v>
      </c>
      <c r="W716">
        <f t="shared" si="132"/>
        <v>0.5227388421924943</v>
      </c>
      <c r="X716" s="6">
        <f t="shared" si="133"/>
        <v>176623</v>
      </c>
      <c r="Y716" s="6">
        <f t="shared" si="134"/>
        <v>130804</v>
      </c>
      <c r="Z716" s="6">
        <f t="shared" si="135"/>
        <v>106272</v>
      </c>
      <c r="AA716" s="6">
        <f t="shared" si="136"/>
        <v>88536</v>
      </c>
      <c r="AB716" s="6">
        <f t="shared" si="137"/>
        <v>0</v>
      </c>
      <c r="AC716" s="6">
        <f t="shared" si="138"/>
        <v>12268</v>
      </c>
      <c r="AD716" s="6">
        <f t="shared" si="139"/>
        <v>521605</v>
      </c>
      <c r="AE716" s="6">
        <f t="shared" si="140"/>
        <v>337880</v>
      </c>
      <c r="AF716" s="6">
        <f t="shared" si="141"/>
        <v>3</v>
      </c>
      <c r="AG716" s="6">
        <f t="shared" si="142"/>
        <v>2</v>
      </c>
      <c r="AH716" s="6">
        <f t="shared" si="143"/>
        <v>2</v>
      </c>
      <c r="AI716" s="6">
        <f t="shared" si="144"/>
        <v>0</v>
      </c>
      <c r="AJ716" s="6">
        <f t="shared" si="145"/>
        <v>0</v>
      </c>
      <c r="AK716" s="6">
        <f t="shared" si="146"/>
        <v>0</v>
      </c>
      <c r="AL716" s="6">
        <f t="shared" si="147"/>
        <v>14001.71428571429</v>
      </c>
      <c r="AM716" s="6">
        <f t="shared" si="148"/>
        <v>9734.857142857145</v>
      </c>
      <c r="AN716" s="6">
        <f t="shared" si="149"/>
        <v>8001.142857142855</v>
      </c>
      <c r="AO716" s="6">
        <f t="shared" si="150"/>
        <v>0</v>
      </c>
      <c r="AP716" s="6">
        <f t="shared" si="151"/>
        <v>12268</v>
      </c>
      <c r="AQ716" s="6">
        <f t="shared" si="152"/>
        <v>0.06512033012565746</v>
      </c>
      <c r="AS716">
        <v>71</v>
      </c>
      <c r="AT716" t="s">
        <v>988</v>
      </c>
      <c r="AU716">
        <v>3</v>
      </c>
      <c r="AV716">
        <v>28</v>
      </c>
    </row>
    <row r="717" spans="1:48" ht="12.75">
      <c r="A717">
        <v>72</v>
      </c>
      <c r="B717" t="s">
        <v>1764</v>
      </c>
      <c r="C717" s="13">
        <f t="shared" si="112"/>
        <v>0.375</v>
      </c>
      <c r="D717" s="6">
        <f t="shared" si="113"/>
        <v>3</v>
      </c>
      <c r="E717" s="6">
        <f t="shared" si="114"/>
        <v>8</v>
      </c>
      <c r="F717" s="13">
        <f t="shared" si="115"/>
        <v>0.20368816465125608</v>
      </c>
      <c r="G717" s="6">
        <f t="shared" si="116"/>
        <v>83261</v>
      </c>
      <c r="H717" s="6">
        <f t="shared" si="117"/>
        <v>408767</v>
      </c>
      <c r="I717" s="90">
        <f t="shared" si="118"/>
        <v>0.10754314706163992</v>
      </c>
      <c r="J717" s="13">
        <f t="shared" si="119"/>
        <v>0.5</v>
      </c>
      <c r="K717" s="6">
        <f t="shared" si="120"/>
        <v>4</v>
      </c>
      <c r="L717" s="6">
        <f t="shared" si="121"/>
        <v>8</v>
      </c>
      <c r="M717" s="13">
        <f t="shared" si="122"/>
        <v>0.28843274223547727</v>
      </c>
      <c r="N717" s="6">
        <f t="shared" si="123"/>
        <v>116151</v>
      </c>
      <c r="O717" s="6">
        <f t="shared" si="124"/>
        <v>402697</v>
      </c>
      <c r="P717" s="91">
        <f t="shared" si="125"/>
        <v>0.33919078594896357</v>
      </c>
      <c r="Q717" s="6">
        <f t="shared" si="126"/>
        <v>270117</v>
      </c>
      <c r="R717" s="6">
        <f t="shared" si="127"/>
        <v>63275</v>
      </c>
      <c r="S717">
        <f t="shared" si="128"/>
        <v>0.2362644866984358</v>
      </c>
      <c r="T717" s="6">
        <f t="shared" si="129"/>
        <v>307554</v>
      </c>
      <c r="U717" s="14">
        <f t="shared" si="130"/>
        <v>0</v>
      </c>
      <c r="V717" s="6">
        <f t="shared" si="131"/>
        <v>0</v>
      </c>
      <c r="W717">
        <f t="shared" si="132"/>
        <v>0.5701344232314145</v>
      </c>
      <c r="X717" s="6">
        <f t="shared" si="133"/>
        <v>154003</v>
      </c>
      <c r="Y717" s="6">
        <f t="shared" si="134"/>
        <v>63275</v>
      </c>
      <c r="Z717" s="6">
        <f t="shared" si="135"/>
        <v>83261</v>
      </c>
      <c r="AA717" s="6">
        <f t="shared" si="136"/>
        <v>52322</v>
      </c>
      <c r="AB717" s="6">
        <f t="shared" si="137"/>
        <v>65834</v>
      </c>
      <c r="AC717" s="6">
        <f t="shared" si="138"/>
        <v>5425</v>
      </c>
      <c r="AD717" s="6">
        <f t="shared" si="139"/>
        <v>408767</v>
      </c>
      <c r="AE717" s="6">
        <f t="shared" si="140"/>
        <v>270117</v>
      </c>
      <c r="AF717" s="6">
        <f t="shared" si="141"/>
        <v>2</v>
      </c>
      <c r="AG717" s="6">
        <f t="shared" si="142"/>
        <v>3</v>
      </c>
      <c r="AH717" s="6">
        <f t="shared" si="143"/>
        <v>2</v>
      </c>
      <c r="AI717" s="6">
        <f t="shared" si="144"/>
        <v>2</v>
      </c>
      <c r="AJ717" s="6">
        <f t="shared" si="145"/>
        <v>0</v>
      </c>
      <c r="AK717" s="6">
        <f t="shared" si="146"/>
        <v>-1</v>
      </c>
      <c r="AL717" s="6">
        <f t="shared" si="147"/>
        <v>4254.25</v>
      </c>
      <c r="AM717" s="6">
        <f t="shared" si="148"/>
        <v>18032.875</v>
      </c>
      <c r="AN717" s="6">
        <f t="shared" si="149"/>
        <v>15207.25</v>
      </c>
      <c r="AO717" s="6">
        <f t="shared" si="150"/>
        <v>1695.25</v>
      </c>
      <c r="AP717" s="6">
        <f t="shared" si="151"/>
        <v>5425</v>
      </c>
      <c r="AQ717" s="6">
        <f t="shared" si="152"/>
        <v>0.08258388957377728</v>
      </c>
      <c r="AS717">
        <v>72</v>
      </c>
      <c r="AT717" t="s">
        <v>989</v>
      </c>
      <c r="AU717" s="10">
        <v>10</v>
      </c>
      <c r="AV717">
        <v>72</v>
      </c>
    </row>
    <row r="718" spans="1:48" ht="12.75">
      <c r="A718">
        <v>73</v>
      </c>
      <c r="B718" t="s">
        <v>1765</v>
      </c>
      <c r="C718" s="13">
        <f t="shared" si="112"/>
        <v>0.8888888888888888</v>
      </c>
      <c r="D718" s="6">
        <f t="shared" si="113"/>
        <v>8</v>
      </c>
      <c r="E718" s="6">
        <f t="shared" si="114"/>
        <v>9</v>
      </c>
      <c r="F718" s="13">
        <f t="shared" si="115"/>
        <v>0.2808784786487253</v>
      </c>
      <c r="G718" s="6">
        <f t="shared" si="116"/>
        <v>134761</v>
      </c>
      <c r="H718" s="6">
        <f t="shared" si="117"/>
        <v>479784</v>
      </c>
      <c r="I718" s="90">
        <f t="shared" si="118"/>
        <v>0.9124424992639444</v>
      </c>
      <c r="J718" s="13">
        <f t="shared" si="119"/>
        <v>0.7777777777777778</v>
      </c>
      <c r="K718" s="6">
        <f t="shared" si="120"/>
        <v>7</v>
      </c>
      <c r="L718" s="6">
        <f t="shared" si="121"/>
        <v>9</v>
      </c>
      <c r="M718" s="13">
        <f t="shared" si="122"/>
        <v>0.3453364767474054</v>
      </c>
      <c r="N718" s="6">
        <f t="shared" si="123"/>
        <v>164644</v>
      </c>
      <c r="O718" s="6">
        <f t="shared" si="124"/>
        <v>476764</v>
      </c>
      <c r="P718" s="91">
        <f t="shared" si="125"/>
        <v>0.37892051423140416</v>
      </c>
      <c r="Q718" s="6">
        <f t="shared" si="126"/>
        <v>297984</v>
      </c>
      <c r="R718" s="6">
        <f t="shared" si="127"/>
        <v>76520</v>
      </c>
      <c r="S718">
        <f t="shared" si="128"/>
        <v>0.26088379156144337</v>
      </c>
      <c r="T718" s="6">
        <f t="shared" si="129"/>
        <v>352384</v>
      </c>
      <c r="U718" s="14">
        <f t="shared" si="130"/>
        <v>0.5555555555555556</v>
      </c>
      <c r="V718" s="6">
        <f t="shared" si="131"/>
        <v>5</v>
      </c>
      <c r="W718">
        <f t="shared" si="132"/>
        <v>0.5359750859106529</v>
      </c>
      <c r="X718" s="6">
        <f t="shared" si="133"/>
        <v>159712</v>
      </c>
      <c r="Y718" s="6">
        <f t="shared" si="134"/>
        <v>76520</v>
      </c>
      <c r="Z718" s="6">
        <f t="shared" si="135"/>
        <v>134761</v>
      </c>
      <c r="AA718" s="6">
        <f t="shared" si="136"/>
        <v>35880</v>
      </c>
      <c r="AB718" s="6">
        <f t="shared" si="137"/>
        <v>45627</v>
      </c>
      <c r="AC718" s="6">
        <f t="shared" si="138"/>
        <v>5196</v>
      </c>
      <c r="AD718" s="6">
        <f t="shared" si="139"/>
        <v>479784</v>
      </c>
      <c r="AE718" s="6">
        <f t="shared" si="140"/>
        <v>297984</v>
      </c>
      <c r="AF718" s="6">
        <f t="shared" si="141"/>
        <v>2</v>
      </c>
      <c r="AG718" s="6">
        <f t="shared" si="142"/>
        <v>4</v>
      </c>
      <c r="AH718" s="6">
        <f t="shared" si="143"/>
        <v>1</v>
      </c>
      <c r="AI718" s="6">
        <f t="shared" si="144"/>
        <v>1</v>
      </c>
      <c r="AJ718" s="6">
        <f t="shared" si="145"/>
        <v>0</v>
      </c>
      <c r="AK718" s="6">
        <f t="shared" si="146"/>
        <v>1</v>
      </c>
      <c r="AL718" s="6">
        <f t="shared" si="147"/>
        <v>10301.333333333343</v>
      </c>
      <c r="AM718" s="6">
        <f t="shared" si="148"/>
        <v>2323.666666666686</v>
      </c>
      <c r="AN718" s="6">
        <f t="shared" si="149"/>
        <v>2770.6666666666715</v>
      </c>
      <c r="AO718" s="6">
        <f t="shared" si="150"/>
        <v>12517.666666666672</v>
      </c>
      <c r="AP718" s="6">
        <f t="shared" si="151"/>
        <v>5196</v>
      </c>
      <c r="AQ718" s="6">
        <f t="shared" si="152"/>
        <v>0.05555555555555562</v>
      </c>
      <c r="AS718">
        <v>73</v>
      </c>
      <c r="AT718" t="s">
        <v>1765</v>
      </c>
      <c r="AU718" s="10">
        <v>10</v>
      </c>
      <c r="AV718">
        <v>73</v>
      </c>
    </row>
    <row r="719" spans="1:48" ht="12.75">
      <c r="A719">
        <v>74</v>
      </c>
      <c r="B719" t="s">
        <v>1766</v>
      </c>
      <c r="C719" s="13">
        <f t="shared" si="112"/>
        <v>1</v>
      </c>
      <c r="D719" s="6">
        <f t="shared" si="113"/>
        <v>8</v>
      </c>
      <c r="E719" s="6">
        <f t="shared" si="114"/>
        <v>8</v>
      </c>
      <c r="F719" s="13">
        <f t="shared" si="115"/>
        <v>0.32531754583768446</v>
      </c>
      <c r="G719" s="6">
        <f t="shared" si="116"/>
        <v>156386</v>
      </c>
      <c r="H719" s="6">
        <f t="shared" si="117"/>
        <v>480718</v>
      </c>
      <c r="I719" s="90">
        <f t="shared" si="118"/>
        <v>0.7083475949487505</v>
      </c>
      <c r="J719" s="13">
        <f t="shared" si="119"/>
        <v>1</v>
      </c>
      <c r="K719" s="6">
        <f t="shared" si="120"/>
        <v>8</v>
      </c>
      <c r="L719" s="6">
        <f t="shared" si="121"/>
        <v>8</v>
      </c>
      <c r="M719" s="13">
        <f t="shared" si="122"/>
        <v>0.4227307274360408</v>
      </c>
      <c r="N719" s="6">
        <f t="shared" si="123"/>
        <v>201900</v>
      </c>
      <c r="O719" s="6">
        <f t="shared" si="124"/>
        <v>477609</v>
      </c>
      <c r="P719" s="91">
        <f t="shared" si="125"/>
        <v>0.39180767102542446</v>
      </c>
      <c r="Q719" s="6">
        <f t="shared" si="126"/>
        <v>292369</v>
      </c>
      <c r="R719" s="6">
        <f t="shared" si="127"/>
        <v>58819</v>
      </c>
      <c r="S719">
        <f t="shared" si="128"/>
        <v>0.2725890843765507</v>
      </c>
      <c r="T719" s="6">
        <f t="shared" si="129"/>
        <v>347418</v>
      </c>
      <c r="U719" s="14">
        <f t="shared" si="130"/>
        <v>0.25</v>
      </c>
      <c r="V719" s="6">
        <f t="shared" si="131"/>
        <v>2</v>
      </c>
      <c r="W719">
        <f t="shared" si="132"/>
        <v>0.46510744983223257</v>
      </c>
      <c r="X719" s="6">
        <f t="shared" si="133"/>
        <v>135983</v>
      </c>
      <c r="Y719" s="6">
        <f t="shared" si="134"/>
        <v>58819</v>
      </c>
      <c r="Z719" s="6">
        <f t="shared" si="135"/>
        <v>156386</v>
      </c>
      <c r="AA719" s="6">
        <f t="shared" si="136"/>
        <v>42192</v>
      </c>
      <c r="AB719" s="6">
        <f t="shared" si="137"/>
        <v>29446</v>
      </c>
      <c r="AC719" s="6">
        <f t="shared" si="138"/>
        <v>5526</v>
      </c>
      <c r="AD719" s="6">
        <f t="shared" si="139"/>
        <v>480718</v>
      </c>
      <c r="AE719" s="6">
        <f t="shared" si="140"/>
        <v>292369</v>
      </c>
      <c r="AF719" s="6">
        <f t="shared" si="141"/>
        <v>2</v>
      </c>
      <c r="AG719" s="6">
        <f t="shared" si="142"/>
        <v>4</v>
      </c>
      <c r="AH719" s="6">
        <f t="shared" si="143"/>
        <v>1</v>
      </c>
      <c r="AI719" s="6">
        <f t="shared" si="144"/>
        <v>1</v>
      </c>
      <c r="AJ719" s="6">
        <f t="shared" si="145"/>
        <v>0</v>
      </c>
      <c r="AK719" s="6">
        <f t="shared" si="146"/>
        <v>0</v>
      </c>
      <c r="AL719" s="6">
        <f t="shared" si="147"/>
        <v>14273.25</v>
      </c>
      <c r="AM719" s="6">
        <f t="shared" si="148"/>
        <v>10201.5</v>
      </c>
      <c r="AN719" s="6">
        <f t="shared" si="149"/>
        <v>5645.875</v>
      </c>
      <c r="AO719" s="6">
        <f t="shared" si="150"/>
        <v>7100.125</v>
      </c>
      <c r="AP719" s="6">
        <f t="shared" si="151"/>
        <v>5526</v>
      </c>
      <c r="AQ719" s="6">
        <f t="shared" si="152"/>
        <v>0.0731041081646823</v>
      </c>
      <c r="AS719">
        <v>74</v>
      </c>
      <c r="AT719" t="s">
        <v>1766</v>
      </c>
      <c r="AU719" s="10">
        <v>10</v>
      </c>
      <c r="AV719">
        <v>74</v>
      </c>
    </row>
    <row r="720" spans="1:48" ht="12.75">
      <c r="A720">
        <v>75</v>
      </c>
      <c r="B720" t="s">
        <v>1767</v>
      </c>
      <c r="C720" s="13">
        <f t="shared" si="112"/>
        <v>1</v>
      </c>
      <c r="D720" s="6">
        <f t="shared" si="113"/>
        <v>8</v>
      </c>
      <c r="E720" s="6">
        <f t="shared" si="114"/>
        <v>8</v>
      </c>
      <c r="F720" s="13">
        <f t="shared" si="115"/>
        <v>0.3450578081745644</v>
      </c>
      <c r="G720" s="6">
        <f t="shared" si="116"/>
        <v>161044</v>
      </c>
      <c r="H720" s="6">
        <f t="shared" si="117"/>
        <v>466716</v>
      </c>
      <c r="I720" s="90">
        <f t="shared" si="118"/>
        <v>0.8253452657982376</v>
      </c>
      <c r="J720" s="13">
        <f t="shared" si="119"/>
        <v>1</v>
      </c>
      <c r="K720" s="6">
        <f t="shared" si="120"/>
        <v>8</v>
      </c>
      <c r="L720" s="6">
        <f t="shared" si="121"/>
        <v>8</v>
      </c>
      <c r="M720" s="13">
        <f t="shared" si="122"/>
        <v>0.4824578659446317</v>
      </c>
      <c r="N720" s="6">
        <f t="shared" si="123"/>
        <v>218276</v>
      </c>
      <c r="O720" s="6">
        <f t="shared" si="124"/>
        <v>452425</v>
      </c>
      <c r="P720" s="91">
        <f t="shared" si="125"/>
        <v>0.40010627447955505</v>
      </c>
      <c r="Q720" s="6">
        <f t="shared" si="126"/>
        <v>279980</v>
      </c>
      <c r="R720" s="6">
        <f t="shared" si="127"/>
        <v>52282</v>
      </c>
      <c r="S720">
        <f t="shared" si="128"/>
        <v>0.2745250594021108</v>
      </c>
      <c r="T720" s="6">
        <f t="shared" si="129"/>
        <v>328223</v>
      </c>
      <c r="U720" s="14">
        <f t="shared" si="130"/>
        <v>0.625</v>
      </c>
      <c r="V720" s="6">
        <f t="shared" si="131"/>
        <v>5</v>
      </c>
      <c r="W720">
        <f t="shared" si="132"/>
        <v>0.42480177155511106</v>
      </c>
      <c r="X720" s="6">
        <f t="shared" si="133"/>
        <v>118936</v>
      </c>
      <c r="Y720" s="6">
        <f t="shared" si="134"/>
        <v>52282</v>
      </c>
      <c r="Z720" s="6">
        <f t="shared" si="135"/>
        <v>161044</v>
      </c>
      <c r="AA720" s="6">
        <f t="shared" si="136"/>
        <v>30680</v>
      </c>
      <c r="AB720" s="6">
        <f t="shared" si="137"/>
        <v>27949</v>
      </c>
      <c r="AC720" s="6">
        <f t="shared" si="138"/>
        <v>8025</v>
      </c>
      <c r="AD720" s="6">
        <f t="shared" si="139"/>
        <v>466716</v>
      </c>
      <c r="AE720" s="6">
        <f t="shared" si="140"/>
        <v>279980</v>
      </c>
      <c r="AF720" s="6">
        <f t="shared" si="141"/>
        <v>2</v>
      </c>
      <c r="AG720" s="6">
        <f t="shared" si="142"/>
        <v>5</v>
      </c>
      <c r="AH720" s="6">
        <f t="shared" si="143"/>
        <v>1</v>
      </c>
      <c r="AI720" s="6">
        <f t="shared" si="144"/>
        <v>1</v>
      </c>
      <c r="AJ720" s="6">
        <f t="shared" si="145"/>
        <v>0</v>
      </c>
      <c r="AK720" s="6">
        <f t="shared" si="146"/>
        <v>-1</v>
      </c>
      <c r="AL720" s="6">
        <f t="shared" si="147"/>
        <v>17713</v>
      </c>
      <c r="AM720" s="6">
        <f t="shared" si="148"/>
        <v>13943.5</v>
      </c>
      <c r="AN720" s="6">
        <f t="shared" si="149"/>
        <v>4317.5</v>
      </c>
      <c r="AO720" s="6">
        <f t="shared" si="150"/>
        <v>7048.5</v>
      </c>
      <c r="AP720" s="6">
        <f t="shared" si="151"/>
        <v>8025</v>
      </c>
      <c r="AQ720" s="6">
        <f t="shared" si="152"/>
        <v>0.09116276162583041</v>
      </c>
      <c r="AS720">
        <v>75</v>
      </c>
      <c r="AT720" t="s">
        <v>1767</v>
      </c>
      <c r="AU720" s="10">
        <v>10</v>
      </c>
      <c r="AV720">
        <v>75</v>
      </c>
    </row>
    <row r="721" spans="1:48" ht="12.75">
      <c r="A721">
        <v>76</v>
      </c>
      <c r="B721" t="s">
        <v>1768</v>
      </c>
      <c r="C721" s="13">
        <f t="shared" si="112"/>
        <v>1</v>
      </c>
      <c r="D721" s="6">
        <f t="shared" si="113"/>
        <v>7</v>
      </c>
      <c r="E721" s="6">
        <f t="shared" si="114"/>
        <v>7</v>
      </c>
      <c r="F721" s="13">
        <f t="shared" si="115"/>
        <v>0.3348364558560669</v>
      </c>
      <c r="G721" s="6">
        <f t="shared" si="116"/>
        <v>131503</v>
      </c>
      <c r="H721" s="6">
        <f t="shared" si="117"/>
        <v>392738</v>
      </c>
      <c r="I721" s="90">
        <f t="shared" si="118"/>
        <v>0.8662489940533771</v>
      </c>
      <c r="J721" s="13">
        <f t="shared" si="119"/>
        <v>1</v>
      </c>
      <c r="K721" s="6">
        <f t="shared" si="120"/>
        <v>7</v>
      </c>
      <c r="L721" s="6">
        <f t="shared" si="121"/>
        <v>7</v>
      </c>
      <c r="M721" s="13">
        <f t="shared" si="122"/>
        <v>0.4716350136532384</v>
      </c>
      <c r="N721" s="6">
        <f t="shared" si="123"/>
        <v>184464</v>
      </c>
      <c r="O721" s="6">
        <f t="shared" si="124"/>
        <v>391116</v>
      </c>
      <c r="P721" s="91">
        <f t="shared" si="125"/>
        <v>0.4090411419317713</v>
      </c>
      <c r="Q721" s="6">
        <f t="shared" si="126"/>
        <v>232092</v>
      </c>
      <c r="R721" s="6">
        <f t="shared" si="127"/>
        <v>37767</v>
      </c>
      <c r="S721">
        <f t="shared" si="128"/>
        <v>0.28150727661358776</v>
      </c>
      <c r="T721" s="6">
        <f t="shared" si="129"/>
        <v>281014</v>
      </c>
      <c r="U721" s="14">
        <f t="shared" si="130"/>
        <v>0.14285714285714285</v>
      </c>
      <c r="V721" s="6">
        <f t="shared" si="131"/>
        <v>1</v>
      </c>
      <c r="W721">
        <f t="shared" si="132"/>
        <v>0.4334014097857746</v>
      </c>
      <c r="X721" s="6">
        <f t="shared" si="133"/>
        <v>100589</v>
      </c>
      <c r="Y721" s="6">
        <f t="shared" si="134"/>
        <v>37767</v>
      </c>
      <c r="Z721" s="6">
        <f t="shared" si="135"/>
        <v>131503</v>
      </c>
      <c r="AA721" s="6">
        <f t="shared" si="136"/>
        <v>28360</v>
      </c>
      <c r="AB721" s="6">
        <f t="shared" si="137"/>
        <v>27036</v>
      </c>
      <c r="AC721" s="6">
        <f t="shared" si="138"/>
        <v>7426</v>
      </c>
      <c r="AD721" s="6">
        <f t="shared" si="139"/>
        <v>392738</v>
      </c>
      <c r="AE721" s="6">
        <f t="shared" si="140"/>
        <v>232092</v>
      </c>
      <c r="AF721" s="6">
        <f t="shared" si="141"/>
        <v>1</v>
      </c>
      <c r="AG721" s="6">
        <f t="shared" si="142"/>
        <v>4</v>
      </c>
      <c r="AH721" s="6">
        <f t="shared" si="143"/>
        <v>1</v>
      </c>
      <c r="AI721" s="6">
        <f t="shared" si="144"/>
        <v>1</v>
      </c>
      <c r="AJ721" s="6">
        <f t="shared" si="145"/>
        <v>0</v>
      </c>
      <c r="AK721" s="6">
        <f t="shared" si="146"/>
        <v>0</v>
      </c>
      <c r="AL721" s="6">
        <f t="shared" si="147"/>
        <v>4611</v>
      </c>
      <c r="AM721" s="6">
        <f t="shared" si="148"/>
        <v>1121</v>
      </c>
      <c r="AN721" s="6">
        <f t="shared" si="149"/>
        <v>4796</v>
      </c>
      <c r="AO721" s="6">
        <f t="shared" si="150"/>
        <v>6120</v>
      </c>
      <c r="AP721" s="6">
        <f t="shared" si="151"/>
        <v>7426</v>
      </c>
      <c r="AQ721" s="6">
        <f t="shared" si="152"/>
        <v>0.05186305430605105</v>
      </c>
      <c r="AS721">
        <v>76</v>
      </c>
      <c r="AT721" t="s">
        <v>1768</v>
      </c>
      <c r="AU721" s="10">
        <v>10</v>
      </c>
      <c r="AV721">
        <v>76</v>
      </c>
    </row>
    <row r="722" spans="1:48" ht="12.75">
      <c r="A722">
        <v>77</v>
      </c>
      <c r="B722" t="s">
        <v>1769</v>
      </c>
      <c r="C722" s="13">
        <f t="shared" si="112"/>
        <v>1</v>
      </c>
      <c r="D722" s="6">
        <f t="shared" si="113"/>
        <v>10</v>
      </c>
      <c r="E722" s="6">
        <f t="shared" si="114"/>
        <v>10</v>
      </c>
      <c r="F722" s="13">
        <f t="shared" si="115"/>
        <v>0.3308713580135031</v>
      </c>
      <c r="G722" s="6">
        <f t="shared" si="116"/>
        <v>182550</v>
      </c>
      <c r="H722" s="6">
        <f t="shared" si="117"/>
        <v>551725</v>
      </c>
      <c r="I722" s="90">
        <f t="shared" si="118"/>
        <v>0.7136354497396931</v>
      </c>
      <c r="J722" s="13">
        <f t="shared" si="119"/>
        <v>1</v>
      </c>
      <c r="K722" s="6">
        <f t="shared" si="120"/>
        <v>10</v>
      </c>
      <c r="L722" s="6">
        <f t="shared" si="121"/>
        <v>10</v>
      </c>
      <c r="M722" s="13">
        <f t="shared" si="122"/>
        <v>0.4331465948751549</v>
      </c>
      <c r="N722" s="6">
        <f t="shared" si="123"/>
        <v>236670</v>
      </c>
      <c r="O722" s="6">
        <f t="shared" si="124"/>
        <v>546397</v>
      </c>
      <c r="P722" s="91">
        <f t="shared" si="125"/>
        <v>0.4154316008881236</v>
      </c>
      <c r="Q722" s="6">
        <f t="shared" si="126"/>
        <v>322521</v>
      </c>
      <c r="R722" s="6">
        <f t="shared" si="127"/>
        <v>27025</v>
      </c>
      <c r="S722">
        <f t="shared" si="128"/>
        <v>0.2703181020393597</v>
      </c>
      <c r="T722" s="6">
        <f t="shared" si="129"/>
        <v>398696</v>
      </c>
      <c r="U722" s="14">
        <f t="shared" si="130"/>
        <v>0.5</v>
      </c>
      <c r="V722" s="6">
        <f t="shared" si="131"/>
        <v>5</v>
      </c>
      <c r="W722">
        <f t="shared" si="132"/>
        <v>0.43399034481475623</v>
      </c>
      <c r="X722" s="6">
        <f t="shared" si="133"/>
        <v>139971</v>
      </c>
      <c r="Y722" s="6">
        <f t="shared" si="134"/>
        <v>27025</v>
      </c>
      <c r="Z722" s="6">
        <f t="shared" si="135"/>
        <v>182550</v>
      </c>
      <c r="AA722" s="6">
        <f t="shared" si="136"/>
        <v>26785</v>
      </c>
      <c r="AB722" s="6">
        <f t="shared" si="137"/>
        <v>69751</v>
      </c>
      <c r="AC722" s="6">
        <f t="shared" si="138"/>
        <v>16410</v>
      </c>
      <c r="AD722" s="6">
        <f t="shared" si="139"/>
        <v>551725</v>
      </c>
      <c r="AE722" s="6">
        <f t="shared" si="140"/>
        <v>322521</v>
      </c>
      <c r="AF722" s="6">
        <f t="shared" si="141"/>
        <v>1</v>
      </c>
      <c r="AG722" s="6">
        <f t="shared" si="142"/>
        <v>6</v>
      </c>
      <c r="AH722" s="6">
        <f t="shared" si="143"/>
        <v>1</v>
      </c>
      <c r="AI722" s="6">
        <f t="shared" si="144"/>
        <v>2</v>
      </c>
      <c r="AJ722" s="6">
        <f t="shared" si="145"/>
        <v>1</v>
      </c>
      <c r="AK722" s="6">
        <f t="shared" si="146"/>
        <v>-1</v>
      </c>
      <c r="AL722" s="6">
        <f t="shared" si="147"/>
        <v>5227.100000000002</v>
      </c>
      <c r="AM722" s="6">
        <f t="shared" si="148"/>
        <v>10962.600000000006</v>
      </c>
      <c r="AN722" s="6">
        <f t="shared" si="149"/>
        <v>5467.100000000002</v>
      </c>
      <c r="AO722" s="6">
        <f t="shared" si="150"/>
        <v>5246.799999999996</v>
      </c>
      <c r="AP722" s="6">
        <f t="shared" si="151"/>
        <v>15842.100000000002</v>
      </c>
      <c r="AQ722" s="6">
        <f t="shared" si="152"/>
        <v>0.06626808796946557</v>
      </c>
      <c r="AS722">
        <v>77</v>
      </c>
      <c r="AT722" t="s">
        <v>990</v>
      </c>
      <c r="AU722" s="10">
        <v>11</v>
      </c>
      <c r="AV722">
        <v>77</v>
      </c>
    </row>
    <row r="723" spans="1:48" ht="12.75">
      <c r="A723">
        <v>78</v>
      </c>
      <c r="B723" t="s">
        <v>1770</v>
      </c>
      <c r="C723" s="13">
        <f t="shared" si="112"/>
        <v>1</v>
      </c>
      <c r="D723" s="6">
        <f t="shared" si="113"/>
        <v>10</v>
      </c>
      <c r="E723" s="6">
        <f t="shared" si="114"/>
        <v>10</v>
      </c>
      <c r="F723" s="13">
        <f t="shared" si="115"/>
        <v>0.2692554972192908</v>
      </c>
      <c r="G723" s="6">
        <f t="shared" si="116"/>
        <v>143647</v>
      </c>
      <c r="H723" s="6">
        <f t="shared" si="117"/>
        <v>533497</v>
      </c>
      <c r="I723" s="90">
        <f t="shared" si="118"/>
        <v>1.0535145672691955</v>
      </c>
      <c r="J723" s="13">
        <f t="shared" si="119"/>
        <v>1</v>
      </c>
      <c r="K723" s="6">
        <f t="shared" si="120"/>
        <v>10</v>
      </c>
      <c r="L723" s="6">
        <f t="shared" si="121"/>
        <v>10</v>
      </c>
      <c r="M723" s="13">
        <f t="shared" si="122"/>
        <v>0.3758790825477702</v>
      </c>
      <c r="N723" s="6">
        <f t="shared" si="123"/>
        <v>193427</v>
      </c>
      <c r="O723" s="6">
        <f t="shared" si="124"/>
        <v>514599</v>
      </c>
      <c r="P723" s="91">
        <f t="shared" si="125"/>
        <v>0.5299973570610519</v>
      </c>
      <c r="Q723" s="6">
        <f t="shared" si="126"/>
        <v>250745</v>
      </c>
      <c r="R723" s="6">
        <f t="shared" si="127"/>
        <v>19410</v>
      </c>
      <c r="S723">
        <f t="shared" si="128"/>
        <v>0.37587908254777025</v>
      </c>
      <c r="T723" s="6">
        <f t="shared" si="129"/>
        <v>321172</v>
      </c>
      <c r="U723" s="14">
        <f t="shared" si="130"/>
        <v>0.2</v>
      </c>
      <c r="V723" s="6">
        <f t="shared" si="131"/>
        <v>2</v>
      </c>
      <c r="W723">
        <f t="shared" si="132"/>
        <v>0.42711918482920896</v>
      </c>
      <c r="X723" s="6">
        <f t="shared" si="133"/>
        <v>107098</v>
      </c>
      <c r="Y723" s="6">
        <f t="shared" si="134"/>
        <v>19410</v>
      </c>
      <c r="Z723" s="6">
        <f t="shared" si="135"/>
        <v>143647</v>
      </c>
      <c r="AA723" s="6">
        <f t="shared" si="136"/>
        <v>24148</v>
      </c>
      <c r="AB723" s="6">
        <f t="shared" si="137"/>
        <v>43060</v>
      </c>
      <c r="AC723" s="6">
        <f t="shared" si="138"/>
        <v>20480</v>
      </c>
      <c r="AD723" s="6">
        <f t="shared" si="139"/>
        <v>533497</v>
      </c>
      <c r="AE723" s="6">
        <f t="shared" si="140"/>
        <v>250745</v>
      </c>
      <c r="AF723" s="6">
        <f t="shared" si="141"/>
        <v>1</v>
      </c>
      <c r="AG723" s="6">
        <f t="shared" si="142"/>
        <v>6</v>
      </c>
      <c r="AH723" s="6">
        <f t="shared" si="143"/>
        <v>1</v>
      </c>
      <c r="AI723" s="6">
        <f t="shared" si="144"/>
        <v>2</v>
      </c>
      <c r="AJ723" s="6">
        <f t="shared" si="145"/>
        <v>1</v>
      </c>
      <c r="AK723" s="6">
        <f t="shared" si="146"/>
        <v>-1</v>
      </c>
      <c r="AL723" s="6">
        <f t="shared" si="147"/>
        <v>5664.5</v>
      </c>
      <c r="AM723" s="6">
        <f t="shared" si="148"/>
        <v>6800</v>
      </c>
      <c r="AN723" s="6">
        <f t="shared" si="149"/>
        <v>926.5</v>
      </c>
      <c r="AO723" s="6">
        <f t="shared" si="150"/>
        <v>7089</v>
      </c>
      <c r="AP723" s="6">
        <f t="shared" si="151"/>
        <v>4594.5</v>
      </c>
      <c r="AQ723" s="6">
        <f t="shared" si="152"/>
        <v>0.05</v>
      </c>
      <c r="AS723">
        <v>78</v>
      </c>
      <c r="AT723" t="s">
        <v>1770</v>
      </c>
      <c r="AU723" s="10">
        <v>11</v>
      </c>
      <c r="AV723">
        <v>78</v>
      </c>
    </row>
    <row r="724" spans="1:48" ht="12.75">
      <c r="A724">
        <v>79</v>
      </c>
      <c r="B724" t="s">
        <v>1771</v>
      </c>
      <c r="C724" s="13">
        <f t="shared" si="112"/>
        <v>0.2857142857142857</v>
      </c>
      <c r="D724" s="6">
        <f t="shared" si="113"/>
        <v>2</v>
      </c>
      <c r="E724" s="6">
        <f t="shared" si="114"/>
        <v>7</v>
      </c>
      <c r="F724" s="13">
        <f t="shared" si="115"/>
        <v>0.16291112236597757</v>
      </c>
      <c r="G724" s="6">
        <f t="shared" si="116"/>
        <v>53074</v>
      </c>
      <c r="H724" s="6">
        <f t="shared" si="117"/>
        <v>325785</v>
      </c>
      <c r="I724" s="90">
        <f t="shared" si="118"/>
        <v>0.2511791358880615</v>
      </c>
      <c r="J724" s="13">
        <f t="shared" si="119"/>
        <v>0.2857142857142857</v>
      </c>
      <c r="K724" s="6">
        <f t="shared" si="120"/>
        <v>2</v>
      </c>
      <c r="L724" s="6">
        <f t="shared" si="121"/>
        <v>7</v>
      </c>
      <c r="M724" s="13">
        <f t="shared" si="122"/>
        <v>0.1901433730245173</v>
      </c>
      <c r="N724" s="6">
        <f t="shared" si="123"/>
        <v>61974</v>
      </c>
      <c r="O724" s="6">
        <f t="shared" si="124"/>
        <v>325933</v>
      </c>
      <c r="P724" s="91">
        <f t="shared" si="125"/>
        <v>0.3977254938072655</v>
      </c>
      <c r="Q724" s="6">
        <f t="shared" si="126"/>
        <v>196212</v>
      </c>
      <c r="R724" s="6">
        <f t="shared" si="127"/>
        <v>30746</v>
      </c>
      <c r="S724">
        <f t="shared" si="128"/>
        <v>0.2969352597006133</v>
      </c>
      <c r="T724" s="6">
        <f t="shared" si="129"/>
        <v>229152</v>
      </c>
      <c r="U724" s="14">
        <f t="shared" si="130"/>
        <v>0.2857142857142857</v>
      </c>
      <c r="V724" s="6">
        <f t="shared" si="131"/>
        <v>2</v>
      </c>
      <c r="W724">
        <f t="shared" si="132"/>
        <v>0.614488410494771</v>
      </c>
      <c r="X724" s="6">
        <f t="shared" si="133"/>
        <v>120570</v>
      </c>
      <c r="Y724" s="6">
        <f t="shared" si="134"/>
        <v>30746</v>
      </c>
      <c r="Z724" s="6">
        <f t="shared" si="135"/>
        <v>53074</v>
      </c>
      <c r="AA724" s="6">
        <f t="shared" si="136"/>
        <v>59530</v>
      </c>
      <c r="AB724" s="6">
        <f t="shared" si="137"/>
        <v>44895</v>
      </c>
      <c r="AC724" s="6">
        <f t="shared" si="138"/>
        <v>7967</v>
      </c>
      <c r="AD724" s="6">
        <f t="shared" si="139"/>
        <v>325785</v>
      </c>
      <c r="AE724" s="6">
        <f t="shared" si="140"/>
        <v>196212</v>
      </c>
      <c r="AF724" s="6">
        <f t="shared" si="141"/>
        <v>1</v>
      </c>
      <c r="AG724" s="6">
        <f t="shared" si="142"/>
        <v>2</v>
      </c>
      <c r="AH724" s="6">
        <f t="shared" si="143"/>
        <v>2</v>
      </c>
      <c r="AI724" s="6">
        <f t="shared" si="144"/>
        <v>2</v>
      </c>
      <c r="AJ724" s="6">
        <f t="shared" si="145"/>
        <v>0</v>
      </c>
      <c r="AK724" s="6">
        <f t="shared" si="146"/>
        <v>0</v>
      </c>
      <c r="AL724" s="6">
        <f t="shared" si="147"/>
        <v>2715.7142857142862</v>
      </c>
      <c r="AM724" s="6">
        <f t="shared" si="148"/>
        <v>2986.5714285714275</v>
      </c>
      <c r="AN724" s="6">
        <f t="shared" si="149"/>
        <v>3469.4285714285725</v>
      </c>
      <c r="AO724" s="6">
        <f t="shared" si="150"/>
        <v>11165.571428571428</v>
      </c>
      <c r="AP724" s="6">
        <f t="shared" si="151"/>
        <v>7967</v>
      </c>
      <c r="AQ724" s="6">
        <f t="shared" si="152"/>
        <v>0.07212679579813089</v>
      </c>
      <c r="AS724">
        <v>79</v>
      </c>
      <c r="AT724" t="s">
        <v>991</v>
      </c>
      <c r="AU724" s="10">
        <v>11</v>
      </c>
      <c r="AV724">
        <v>79</v>
      </c>
    </row>
    <row r="725" spans="1:48" ht="12.75">
      <c r="A725">
        <v>80</v>
      </c>
      <c r="B725" t="s">
        <v>1772</v>
      </c>
      <c r="C725" s="13">
        <f t="shared" si="112"/>
        <v>0.8888888888888888</v>
      </c>
      <c r="D725" s="6">
        <f t="shared" si="113"/>
        <v>8</v>
      </c>
      <c r="E725" s="6">
        <f t="shared" si="114"/>
        <v>9</v>
      </c>
      <c r="F725" s="13">
        <f t="shared" si="115"/>
        <v>0.2583844601543128</v>
      </c>
      <c r="G725" s="6">
        <f t="shared" si="116"/>
        <v>139948</v>
      </c>
      <c r="H725" s="6">
        <f t="shared" si="117"/>
        <v>541627</v>
      </c>
      <c r="I725" s="90">
        <f t="shared" si="118"/>
        <v>0.7548228893156574</v>
      </c>
      <c r="J725" s="13">
        <f t="shared" si="119"/>
        <v>0.8888888888888888</v>
      </c>
      <c r="K725" s="6">
        <f t="shared" si="120"/>
        <v>8</v>
      </c>
      <c r="L725" s="6">
        <f t="shared" si="121"/>
        <v>9</v>
      </c>
      <c r="M725" s="13">
        <f t="shared" si="122"/>
        <v>0.3310133667076295</v>
      </c>
      <c r="N725" s="6">
        <f t="shared" si="123"/>
        <v>175354</v>
      </c>
      <c r="O725" s="6">
        <f t="shared" si="124"/>
        <v>529749</v>
      </c>
      <c r="P725" s="91">
        <f t="shared" si="125"/>
        <v>0.42014338280772556</v>
      </c>
      <c r="Q725" s="6">
        <f t="shared" si="126"/>
        <v>314066</v>
      </c>
      <c r="R725" s="6">
        <f t="shared" si="127"/>
        <v>51875</v>
      </c>
      <c r="S725">
        <f t="shared" si="128"/>
        <v>0.27938325508873074</v>
      </c>
      <c r="T725" s="6">
        <f t="shared" si="129"/>
        <v>381746</v>
      </c>
      <c r="U725" s="14">
        <f t="shared" si="130"/>
        <v>0.3333333333333333</v>
      </c>
      <c r="V725" s="6">
        <f t="shared" si="131"/>
        <v>3</v>
      </c>
      <c r="W725">
        <f t="shared" si="132"/>
        <v>0.5302356829456228</v>
      </c>
      <c r="X725" s="6">
        <f t="shared" si="133"/>
        <v>166529</v>
      </c>
      <c r="Y725" s="6">
        <f t="shared" si="134"/>
        <v>51875</v>
      </c>
      <c r="Z725" s="6">
        <f t="shared" si="135"/>
        <v>139948</v>
      </c>
      <c r="AA725" s="6">
        <f t="shared" si="136"/>
        <v>59172</v>
      </c>
      <c r="AB725" s="6">
        <f t="shared" si="137"/>
        <v>50719</v>
      </c>
      <c r="AC725" s="6">
        <f t="shared" si="138"/>
        <v>12352</v>
      </c>
      <c r="AD725" s="6">
        <f t="shared" si="139"/>
        <v>541627</v>
      </c>
      <c r="AE725" s="6">
        <f t="shared" si="140"/>
        <v>314066</v>
      </c>
      <c r="AF725" s="6">
        <f t="shared" si="141"/>
        <v>2</v>
      </c>
      <c r="AG725" s="6">
        <f t="shared" si="142"/>
        <v>4</v>
      </c>
      <c r="AH725" s="6">
        <f t="shared" si="143"/>
        <v>2</v>
      </c>
      <c r="AI725" s="6">
        <f t="shared" si="144"/>
        <v>2</v>
      </c>
      <c r="AJ725" s="6">
        <f t="shared" si="145"/>
        <v>0</v>
      </c>
      <c r="AK725" s="6">
        <f t="shared" si="146"/>
        <v>-1</v>
      </c>
      <c r="AL725" s="6">
        <f t="shared" si="147"/>
        <v>17917.444444444438</v>
      </c>
      <c r="AM725" s="6">
        <f t="shared" si="148"/>
        <v>363.11111111112405</v>
      </c>
      <c r="AN725" s="6">
        <f t="shared" si="149"/>
        <v>10620.444444444438</v>
      </c>
      <c r="AO725" s="6">
        <f t="shared" si="150"/>
        <v>19073.444444444438</v>
      </c>
      <c r="AP725" s="6">
        <f t="shared" si="151"/>
        <v>12352</v>
      </c>
      <c r="AQ725" s="6">
        <f t="shared" si="152"/>
        <v>0.09604103030007138</v>
      </c>
      <c r="AS725">
        <v>80</v>
      </c>
      <c r="AT725" t="s">
        <v>1772</v>
      </c>
      <c r="AU725" s="10">
        <v>11</v>
      </c>
      <c r="AV725">
        <v>80</v>
      </c>
    </row>
    <row r="726" spans="1:48" ht="12.75">
      <c r="A726">
        <v>81</v>
      </c>
      <c r="B726" t="s">
        <v>1773</v>
      </c>
      <c r="C726" s="13">
        <f t="shared" si="112"/>
        <v>0.6666666666666666</v>
      </c>
      <c r="D726" s="6">
        <f t="shared" si="113"/>
        <v>6</v>
      </c>
      <c r="E726" s="6">
        <f t="shared" si="114"/>
        <v>9</v>
      </c>
      <c r="F726" s="13">
        <f t="shared" si="115"/>
        <v>0.23324311756133342</v>
      </c>
      <c r="G726" s="6">
        <f t="shared" si="116"/>
        <v>119876</v>
      </c>
      <c r="H726" s="6">
        <f t="shared" si="117"/>
        <v>513953</v>
      </c>
      <c r="I726" s="90">
        <f t="shared" si="118"/>
        <v>0.5695894827511867</v>
      </c>
      <c r="J726" s="13">
        <f t="shared" si="119"/>
        <v>0.6666666666666666</v>
      </c>
      <c r="K726" s="6">
        <f t="shared" si="120"/>
        <v>6</v>
      </c>
      <c r="L726" s="6">
        <f t="shared" si="121"/>
        <v>9</v>
      </c>
      <c r="M726" s="13">
        <f t="shared" si="122"/>
        <v>0.2912914579237745</v>
      </c>
      <c r="N726" s="6">
        <f t="shared" si="123"/>
        <v>146988</v>
      </c>
      <c r="O726" s="6">
        <f t="shared" si="124"/>
        <v>504608</v>
      </c>
      <c r="P726" s="91">
        <f t="shared" si="125"/>
        <v>0.4085295737158845</v>
      </c>
      <c r="Q726" s="6">
        <f t="shared" si="126"/>
        <v>303988</v>
      </c>
      <c r="R726" s="6">
        <f t="shared" si="127"/>
        <v>56041</v>
      </c>
      <c r="S726">
        <f t="shared" si="128"/>
        <v>0.27179909949901704</v>
      </c>
      <c r="T726" s="6">
        <f t="shared" si="129"/>
        <v>367456</v>
      </c>
      <c r="U726" s="14">
        <f t="shared" si="130"/>
        <v>0.3333333333333333</v>
      </c>
      <c r="V726" s="6">
        <f t="shared" si="131"/>
        <v>3</v>
      </c>
      <c r="W726">
        <f t="shared" si="132"/>
        <v>0.5224252273116045</v>
      </c>
      <c r="X726" s="6">
        <f t="shared" si="133"/>
        <v>158811</v>
      </c>
      <c r="Y726" s="6">
        <f t="shared" si="134"/>
        <v>56041</v>
      </c>
      <c r="Z726" s="6">
        <f t="shared" si="135"/>
        <v>119876</v>
      </c>
      <c r="AA726" s="6">
        <f t="shared" si="136"/>
        <v>47340</v>
      </c>
      <c r="AB726" s="6">
        <f t="shared" si="137"/>
        <v>71119</v>
      </c>
      <c r="AC726" s="6">
        <f t="shared" si="138"/>
        <v>9612</v>
      </c>
      <c r="AD726" s="6">
        <f t="shared" si="139"/>
        <v>513953</v>
      </c>
      <c r="AE726" s="6">
        <f t="shared" si="140"/>
        <v>303988</v>
      </c>
      <c r="AF726" s="6">
        <f t="shared" si="141"/>
        <v>2</v>
      </c>
      <c r="AG726" s="6">
        <f t="shared" si="142"/>
        <v>4</v>
      </c>
      <c r="AH726" s="6">
        <f t="shared" si="143"/>
        <v>1</v>
      </c>
      <c r="AI726" s="6">
        <f t="shared" si="144"/>
        <v>2</v>
      </c>
      <c r="AJ726" s="6">
        <f t="shared" si="145"/>
        <v>0</v>
      </c>
      <c r="AK726" s="6">
        <f t="shared" si="146"/>
        <v>0</v>
      </c>
      <c r="AL726" s="6">
        <f t="shared" si="147"/>
        <v>11511.88888888889</v>
      </c>
      <c r="AM726" s="6">
        <f t="shared" si="148"/>
        <v>15229.777777777781</v>
      </c>
      <c r="AN726" s="6">
        <f t="shared" si="149"/>
        <v>13563.555555555555</v>
      </c>
      <c r="AO726" s="6">
        <f t="shared" si="150"/>
        <v>3566.1111111111095</v>
      </c>
      <c r="AP726" s="6">
        <f t="shared" si="151"/>
        <v>9612</v>
      </c>
      <c r="AQ726" s="6">
        <f t="shared" si="152"/>
        <v>0.08796948125145292</v>
      </c>
      <c r="AS726">
        <v>81</v>
      </c>
      <c r="AT726" t="s">
        <v>992</v>
      </c>
      <c r="AU726" s="10">
        <v>11</v>
      </c>
      <c r="AV726">
        <v>81</v>
      </c>
    </row>
    <row r="727" spans="1:48" ht="12.75">
      <c r="A727">
        <v>82</v>
      </c>
      <c r="B727" t="s">
        <v>1774</v>
      </c>
      <c r="C727" s="13">
        <f t="shared" si="112"/>
        <v>0.5555555555555556</v>
      </c>
      <c r="D727" s="6">
        <f t="shared" si="113"/>
        <v>5</v>
      </c>
      <c r="E727" s="6">
        <f t="shared" si="114"/>
        <v>9</v>
      </c>
      <c r="F727" s="13">
        <f t="shared" si="115"/>
        <v>0.17936122282897143</v>
      </c>
      <c r="G727" s="6">
        <f t="shared" si="116"/>
        <v>91245</v>
      </c>
      <c r="H727" s="6">
        <f t="shared" si="117"/>
        <v>508722</v>
      </c>
      <c r="I727" s="90">
        <f t="shared" si="118"/>
        <v>0.5370517578892877</v>
      </c>
      <c r="J727" s="13">
        <f t="shared" si="119"/>
        <v>0.5555555555555556</v>
      </c>
      <c r="K727" s="6">
        <f t="shared" si="120"/>
        <v>5</v>
      </c>
      <c r="L727" s="6">
        <f t="shared" si="121"/>
        <v>9</v>
      </c>
      <c r="M727" s="13">
        <f t="shared" si="122"/>
        <v>0.2169833779378506</v>
      </c>
      <c r="N727" s="6">
        <f t="shared" si="123"/>
        <v>113021</v>
      </c>
      <c r="O727" s="6">
        <f t="shared" si="124"/>
        <v>520874</v>
      </c>
      <c r="P727" s="91">
        <f t="shared" si="125"/>
        <v>0.4220615581791234</v>
      </c>
      <c r="Q727" s="6">
        <f t="shared" si="126"/>
        <v>294010</v>
      </c>
      <c r="R727" s="6">
        <f t="shared" si="127"/>
        <v>55140</v>
      </c>
      <c r="S727">
        <f t="shared" si="128"/>
        <v>0.29711216148243147</v>
      </c>
      <c r="T727" s="6">
        <f t="shared" si="129"/>
        <v>366116</v>
      </c>
      <c r="U727" s="14">
        <f t="shared" si="130"/>
        <v>0.5555555555555556</v>
      </c>
      <c r="V727" s="6">
        <f t="shared" si="131"/>
        <v>5</v>
      </c>
      <c r="W727">
        <f t="shared" si="132"/>
        <v>0.5551443828441209</v>
      </c>
      <c r="X727" s="6">
        <f t="shared" si="133"/>
        <v>163218</v>
      </c>
      <c r="Y727" s="6">
        <f t="shared" si="134"/>
        <v>55140</v>
      </c>
      <c r="Z727" s="6">
        <f t="shared" si="135"/>
        <v>91245</v>
      </c>
      <c r="AA727" s="6">
        <f t="shared" si="136"/>
        <v>65469</v>
      </c>
      <c r="AB727" s="6">
        <f t="shared" si="137"/>
        <v>75978</v>
      </c>
      <c r="AC727" s="6">
        <f t="shared" si="138"/>
        <v>6178</v>
      </c>
      <c r="AD727" s="6">
        <f t="shared" si="139"/>
        <v>508722</v>
      </c>
      <c r="AE727" s="6">
        <f t="shared" si="140"/>
        <v>294010</v>
      </c>
      <c r="AF727" s="6">
        <f t="shared" si="141"/>
        <v>2</v>
      </c>
      <c r="AG727" s="6">
        <f t="shared" si="142"/>
        <v>3</v>
      </c>
      <c r="AH727" s="6">
        <f t="shared" si="143"/>
        <v>2</v>
      </c>
      <c r="AI727" s="6">
        <f t="shared" si="144"/>
        <v>2</v>
      </c>
      <c r="AJ727" s="6">
        <f t="shared" si="145"/>
        <v>0</v>
      </c>
      <c r="AK727" s="6">
        <f t="shared" si="146"/>
        <v>0</v>
      </c>
      <c r="AL727" s="6">
        <f t="shared" si="147"/>
        <v>10195.555555555555</v>
      </c>
      <c r="AM727" s="6">
        <f t="shared" si="148"/>
        <v>6758.3333333333285</v>
      </c>
      <c r="AN727" s="6">
        <f t="shared" si="149"/>
        <v>133.44444444444525</v>
      </c>
      <c r="AO727" s="6">
        <f t="shared" si="150"/>
        <v>10642.444444444445</v>
      </c>
      <c r="AP727" s="6">
        <f t="shared" si="151"/>
        <v>6178</v>
      </c>
      <c r="AQ727" s="6">
        <f t="shared" si="152"/>
        <v>0.05766432736603819</v>
      </c>
      <c r="AS727">
        <v>82</v>
      </c>
      <c r="AT727" t="s">
        <v>993</v>
      </c>
      <c r="AU727" s="10">
        <v>11</v>
      </c>
      <c r="AV727">
        <v>82</v>
      </c>
    </row>
    <row r="728" spans="1:48" ht="12.75">
      <c r="A728">
        <v>83</v>
      </c>
      <c r="B728" t="s">
        <v>1775</v>
      </c>
      <c r="C728" s="13">
        <f t="shared" si="112"/>
        <v>0.6666666666666666</v>
      </c>
      <c r="D728" s="6">
        <f t="shared" si="113"/>
        <v>6</v>
      </c>
      <c r="E728" s="6">
        <f t="shared" si="114"/>
        <v>9</v>
      </c>
      <c r="F728" s="13">
        <f t="shared" si="115"/>
        <v>0.2596898081796431</v>
      </c>
      <c r="G728" s="6">
        <f t="shared" si="116"/>
        <v>132092</v>
      </c>
      <c r="H728" s="6">
        <f t="shared" si="117"/>
        <v>508653</v>
      </c>
      <c r="I728" s="90">
        <f t="shared" si="118"/>
        <v>0.5413889525823512</v>
      </c>
      <c r="J728" s="13">
        <f t="shared" si="119"/>
        <v>0.6666666666666666</v>
      </c>
      <c r="K728" s="6">
        <f t="shared" si="120"/>
        <v>6</v>
      </c>
      <c r="L728" s="6">
        <f t="shared" si="121"/>
        <v>9</v>
      </c>
      <c r="M728" s="13">
        <f t="shared" si="122"/>
        <v>0.32909193778758994</v>
      </c>
      <c r="N728" s="6">
        <f t="shared" si="123"/>
        <v>166354</v>
      </c>
      <c r="O728" s="6">
        <f t="shared" si="124"/>
        <v>505494</v>
      </c>
      <c r="P728" s="91">
        <f t="shared" si="125"/>
        <v>0.366399097223451</v>
      </c>
      <c r="Q728" s="6">
        <f t="shared" si="126"/>
        <v>322283</v>
      </c>
      <c r="R728" s="6">
        <f t="shared" si="127"/>
        <v>71736</v>
      </c>
      <c r="S728">
        <f t="shared" si="128"/>
        <v>0.240956371391154</v>
      </c>
      <c r="T728" s="6">
        <f t="shared" si="129"/>
        <v>383692</v>
      </c>
      <c r="U728" s="14">
        <f t="shared" si="130"/>
        <v>0.3333333333333333</v>
      </c>
      <c r="V728" s="6">
        <f t="shared" si="131"/>
        <v>3</v>
      </c>
      <c r="W728">
        <f t="shared" si="132"/>
        <v>0.5291126122072837</v>
      </c>
      <c r="X728" s="6">
        <f t="shared" si="133"/>
        <v>170524</v>
      </c>
      <c r="Y728" s="6">
        <f t="shared" si="134"/>
        <v>71736</v>
      </c>
      <c r="Z728" s="6">
        <f t="shared" si="135"/>
        <v>132092</v>
      </c>
      <c r="AA728" s="6">
        <f t="shared" si="136"/>
        <v>54464</v>
      </c>
      <c r="AB728" s="6">
        <f t="shared" si="137"/>
        <v>54647</v>
      </c>
      <c r="AC728" s="6">
        <f t="shared" si="138"/>
        <v>9344</v>
      </c>
      <c r="AD728" s="6">
        <f t="shared" si="139"/>
        <v>508653</v>
      </c>
      <c r="AE728" s="6">
        <f t="shared" si="140"/>
        <v>322283</v>
      </c>
      <c r="AF728" s="6">
        <f t="shared" si="141"/>
        <v>2</v>
      </c>
      <c r="AG728" s="6">
        <f t="shared" si="142"/>
        <v>4</v>
      </c>
      <c r="AH728" s="6">
        <f t="shared" si="143"/>
        <v>2</v>
      </c>
      <c r="AI728" s="6">
        <f t="shared" si="144"/>
        <v>2</v>
      </c>
      <c r="AJ728" s="6">
        <f t="shared" si="145"/>
        <v>0</v>
      </c>
      <c r="AK728" s="6">
        <f t="shared" si="146"/>
        <v>-1</v>
      </c>
      <c r="AL728" s="6">
        <f t="shared" si="147"/>
        <v>117.55555555556202</v>
      </c>
      <c r="AM728" s="6">
        <f t="shared" si="148"/>
        <v>11144.888888888876</v>
      </c>
      <c r="AN728" s="6">
        <f t="shared" si="149"/>
        <v>17154.444444444438</v>
      </c>
      <c r="AO728" s="6">
        <f t="shared" si="150"/>
        <v>16971.444444444438</v>
      </c>
      <c r="AP728" s="6">
        <f t="shared" si="151"/>
        <v>9344</v>
      </c>
      <c r="AQ728" s="6">
        <f t="shared" si="152"/>
        <v>0.08491346632204198</v>
      </c>
      <c r="AS728">
        <v>83</v>
      </c>
      <c r="AT728" t="s">
        <v>1775</v>
      </c>
      <c r="AU728" s="10">
        <v>11</v>
      </c>
      <c r="AV728">
        <v>83</v>
      </c>
    </row>
    <row r="729" spans="1:48" ht="12.75">
      <c r="A729">
        <v>84</v>
      </c>
      <c r="B729" t="s">
        <v>1776</v>
      </c>
      <c r="C729" s="13">
        <f t="shared" si="112"/>
        <v>1</v>
      </c>
      <c r="D729" s="6">
        <f t="shared" si="113"/>
        <v>9</v>
      </c>
      <c r="E729" s="6">
        <f t="shared" si="114"/>
        <v>9</v>
      </c>
      <c r="F729" s="13">
        <f t="shared" si="115"/>
        <v>0.3114448341009096</v>
      </c>
      <c r="G729" s="6">
        <f t="shared" si="116"/>
        <v>154794</v>
      </c>
      <c r="H729" s="6">
        <f t="shared" si="117"/>
        <v>497019</v>
      </c>
      <c r="I729" s="90">
        <f t="shared" si="118"/>
        <v>0.5814056919115278</v>
      </c>
      <c r="J729" s="13">
        <f t="shared" si="119"/>
        <v>1</v>
      </c>
      <c r="K729" s="6">
        <f t="shared" si="120"/>
        <v>9</v>
      </c>
      <c r="L729" s="6">
        <f t="shared" si="121"/>
        <v>9</v>
      </c>
      <c r="M729" s="13">
        <f t="shared" si="122"/>
        <v>0.3803097207537782</v>
      </c>
      <c r="N729" s="6">
        <f t="shared" si="123"/>
        <v>189565</v>
      </c>
      <c r="O729" s="6">
        <f t="shared" si="124"/>
        <v>498449</v>
      </c>
      <c r="P729" s="91">
        <f t="shared" si="125"/>
        <v>0.37676426856920964</v>
      </c>
      <c r="Q729" s="6">
        <f t="shared" si="126"/>
        <v>309760</v>
      </c>
      <c r="R729" s="6">
        <f t="shared" si="127"/>
        <v>48585</v>
      </c>
      <c r="S729">
        <f t="shared" si="128"/>
        <v>0.2599965091714498</v>
      </c>
      <c r="T729" s="6">
        <f t="shared" si="129"/>
        <v>368854</v>
      </c>
      <c r="U729" s="14">
        <f t="shared" si="130"/>
        <v>0.7777777777777778</v>
      </c>
      <c r="V729" s="6">
        <f t="shared" si="131"/>
        <v>7</v>
      </c>
      <c r="W729">
        <f t="shared" si="132"/>
        <v>0.5002776342975207</v>
      </c>
      <c r="X729" s="6">
        <f t="shared" si="133"/>
        <v>154966</v>
      </c>
      <c r="Y729" s="6">
        <f t="shared" si="134"/>
        <v>48585</v>
      </c>
      <c r="Z729" s="6">
        <f t="shared" si="135"/>
        <v>154794</v>
      </c>
      <c r="AA729" s="6">
        <f t="shared" si="136"/>
        <v>41117</v>
      </c>
      <c r="AB729" s="6">
        <f t="shared" si="137"/>
        <v>54136</v>
      </c>
      <c r="AC729" s="6">
        <f t="shared" si="138"/>
        <v>11128</v>
      </c>
      <c r="AD729" s="6">
        <f t="shared" si="139"/>
        <v>497019</v>
      </c>
      <c r="AE729" s="6">
        <f t="shared" si="140"/>
        <v>309760</v>
      </c>
      <c r="AF729" s="6">
        <f t="shared" si="141"/>
        <v>1</v>
      </c>
      <c r="AG729" s="6">
        <f t="shared" si="142"/>
        <v>5</v>
      </c>
      <c r="AH729" s="6">
        <f t="shared" si="143"/>
        <v>1</v>
      </c>
      <c r="AI729" s="6">
        <f t="shared" si="144"/>
        <v>2</v>
      </c>
      <c r="AJ729" s="6">
        <f t="shared" si="145"/>
        <v>0</v>
      </c>
      <c r="AK729" s="6">
        <f t="shared" si="146"/>
        <v>0</v>
      </c>
      <c r="AL729" s="6">
        <f t="shared" si="147"/>
        <v>14167.222222222226</v>
      </c>
      <c r="AM729" s="6">
        <f t="shared" si="148"/>
        <v>17294.888888888905</v>
      </c>
      <c r="AN729" s="6">
        <f t="shared" si="149"/>
        <v>6699.222222222226</v>
      </c>
      <c r="AO729" s="6">
        <f t="shared" si="150"/>
        <v>14699.555555555547</v>
      </c>
      <c r="AP729" s="6">
        <f t="shared" si="151"/>
        <v>11128</v>
      </c>
      <c r="AQ729" s="6">
        <f t="shared" si="152"/>
        <v>0.1032878500918274</v>
      </c>
      <c r="AS729">
        <v>84</v>
      </c>
      <c r="AT729" t="s">
        <v>1776</v>
      </c>
      <c r="AU729" s="10">
        <v>11</v>
      </c>
      <c r="AV729">
        <v>84</v>
      </c>
    </row>
    <row r="730" spans="6:43" ht="12.75">
      <c r="F730" s="13">
        <f t="shared" si="115"/>
        <v>0.24869567500702647</v>
      </c>
      <c r="G730" s="6">
        <f>SUM(G646:G729)</f>
        <v>10740347</v>
      </c>
      <c r="H730" s="6">
        <f>SUM(H646:H729)</f>
        <v>43186706</v>
      </c>
      <c r="J730" s="13">
        <f t="shared" si="119"/>
        <v>0.6536661466458659</v>
      </c>
      <c r="K730" s="6">
        <f>SUM(K646:K729)</f>
        <v>419</v>
      </c>
      <c r="L730" s="6">
        <f>SUM(L646:L729)</f>
        <v>641</v>
      </c>
      <c r="Q730" s="6">
        <f>SUM(Q646:Q729)</f>
        <v>25554856</v>
      </c>
      <c r="R730" s="6">
        <f t="shared" si="127"/>
        <v>0</v>
      </c>
      <c r="W730">
        <f t="shared" si="132"/>
        <v>0.4902224453935487</v>
      </c>
      <c r="X730" s="6">
        <f>SUM(X646:X729)</f>
        <v>12527564</v>
      </c>
      <c r="Y730" s="6">
        <f t="shared" si="134"/>
        <v>0</v>
      </c>
      <c r="Z730" s="6">
        <f t="shared" si="135"/>
        <v>0</v>
      </c>
      <c r="AA730" s="6">
        <f t="shared" si="136"/>
        <v>0</v>
      </c>
      <c r="AB730" s="6">
        <f t="shared" si="137"/>
        <v>0</v>
      </c>
      <c r="AC730" s="6">
        <f t="shared" si="138"/>
        <v>0</v>
      </c>
      <c r="AD730" s="6">
        <f t="shared" si="139"/>
        <v>0</v>
      </c>
      <c r="AE730" s="6">
        <f t="shared" si="140"/>
        <v>0</v>
      </c>
      <c r="AF730" s="6">
        <f aca="true" t="shared" si="153" ref="AF730:AK730">SUM(AF646:AF729)</f>
        <v>206</v>
      </c>
      <c r="AG730" s="6">
        <f t="shared" si="153"/>
        <v>282</v>
      </c>
      <c r="AH730" s="6">
        <f t="shared" si="153"/>
        <v>120</v>
      </c>
      <c r="AI730" s="6">
        <f t="shared" si="153"/>
        <v>22</v>
      </c>
      <c r="AJ730" s="6">
        <f t="shared" si="153"/>
        <v>11</v>
      </c>
      <c r="AK730" s="6">
        <f t="shared" si="153"/>
        <v>0</v>
      </c>
      <c r="AL730" s="6" t="e">
        <f t="shared" si="147"/>
        <v>#DIV/0!</v>
      </c>
      <c r="AM730" s="6" t="e">
        <f t="shared" si="148"/>
        <v>#DIV/0!</v>
      </c>
      <c r="AN730" s="6" t="e">
        <f t="shared" si="149"/>
        <v>#DIV/0!</v>
      </c>
      <c r="AO730" s="6" t="e">
        <f t="shared" si="150"/>
        <v>#DIV/0!</v>
      </c>
      <c r="AP730" s="6" t="e">
        <f t="shared" si="151"/>
        <v>#DIV/0!</v>
      </c>
      <c r="AQ730" s="6" t="e">
        <f t="shared" si="152"/>
        <v>#DIV/0!</v>
      </c>
    </row>
    <row r="731" spans="18:32" ht="12.75">
      <c r="R731" s="6">
        <f t="shared" si="127"/>
        <v>0</v>
      </c>
      <c r="AF731" s="6">
        <v>0.555</v>
      </c>
    </row>
    <row r="732" spans="18:31" ht="12.75">
      <c r="R732" s="6">
        <f t="shared" si="127"/>
        <v>0</v>
      </c>
      <c r="X732" t="s">
        <v>1002</v>
      </c>
      <c r="Y732" s="9" t="s">
        <v>314</v>
      </c>
      <c r="Z732" s="9" t="s">
        <v>315</v>
      </c>
      <c r="AA732" s="9" t="s">
        <v>316</v>
      </c>
      <c r="AB732" s="9" t="s">
        <v>317</v>
      </c>
      <c r="AC732" s="9" t="s">
        <v>318</v>
      </c>
      <c r="AD732" s="9" t="s">
        <v>319</v>
      </c>
      <c r="AE732" s="9" t="s">
        <v>1318</v>
      </c>
    </row>
    <row r="733" spans="17:32" ht="12.75">
      <c r="Q733">
        <f>M644/Q730</f>
        <v>0.3234402494774379</v>
      </c>
      <c r="W733" t="s">
        <v>1668</v>
      </c>
      <c r="X733">
        <v>1</v>
      </c>
      <c r="Y733" s="99">
        <f>SUMIF($AU$646:$AU$729,$X733,Y$646:Y$729)/1000</f>
        <v>907.738</v>
      </c>
      <c r="Z733" s="99">
        <f aca="true" t="shared" si="154" ref="Z733:AE743">SUMIF($AU$646:$AU$729,$X733,Z$646:Z$729)/1000</f>
        <v>1343.754</v>
      </c>
      <c r="AA733" s="99">
        <f t="shared" si="154"/>
        <v>510.864</v>
      </c>
      <c r="AB733" s="99">
        <f t="shared" si="154"/>
        <v>0</v>
      </c>
      <c r="AC733" s="99">
        <f t="shared" si="154"/>
        <v>133.323</v>
      </c>
      <c r="AD733" s="99">
        <f t="shared" si="154"/>
        <v>5215.697</v>
      </c>
      <c r="AE733" s="99">
        <f t="shared" si="154"/>
        <v>2895.679</v>
      </c>
      <c r="AF733" t="s">
        <v>1668</v>
      </c>
    </row>
    <row r="734" spans="17:32" ht="12.75">
      <c r="Q734">
        <f>M644</f>
        <v>8265469</v>
      </c>
      <c r="W734" t="s">
        <v>994</v>
      </c>
      <c r="X734">
        <v>2</v>
      </c>
      <c r="Y734" s="99">
        <f aca="true" t="shared" si="155" ref="Y734:Y743">SUMIF($AU$646:$AU$729,$X734,Y$646:Y$729)/1000</f>
        <v>1404.392</v>
      </c>
      <c r="Z734" s="99">
        <f t="shared" si="154"/>
        <v>947.194</v>
      </c>
      <c r="AA734" s="99">
        <f t="shared" si="154"/>
        <v>776.146</v>
      </c>
      <c r="AB734" s="99">
        <f t="shared" si="154"/>
        <v>0</v>
      </c>
      <c r="AC734" s="99">
        <f t="shared" si="154"/>
        <v>136.185</v>
      </c>
      <c r="AD734" s="99">
        <f t="shared" si="154"/>
        <v>5304.663</v>
      </c>
      <c r="AE734" s="99">
        <f t="shared" si="154"/>
        <v>3263.917</v>
      </c>
      <c r="AF734" t="s">
        <v>994</v>
      </c>
    </row>
    <row r="735" spans="23:32" ht="12.75">
      <c r="W735" t="s">
        <v>995</v>
      </c>
      <c r="X735">
        <v>3</v>
      </c>
      <c r="Y735" s="99">
        <f t="shared" si="155"/>
        <v>1052.027</v>
      </c>
      <c r="Z735" s="99">
        <f t="shared" si="154"/>
        <v>715.081</v>
      </c>
      <c r="AA735" s="99">
        <f t="shared" si="154"/>
        <v>842.977</v>
      </c>
      <c r="AB735" s="99">
        <f t="shared" si="154"/>
        <v>0</v>
      </c>
      <c r="AC735" s="99">
        <f t="shared" si="154"/>
        <v>108.434</v>
      </c>
      <c r="AD735" s="99">
        <f t="shared" si="154"/>
        <v>4206.993</v>
      </c>
      <c r="AE735" s="99">
        <f t="shared" si="154"/>
        <v>2718.519</v>
      </c>
      <c r="AF735" t="s">
        <v>995</v>
      </c>
    </row>
    <row r="736" spans="23:32" ht="12.75">
      <c r="W736" t="s">
        <v>996</v>
      </c>
      <c r="X736">
        <v>4</v>
      </c>
      <c r="Y736" s="99">
        <f t="shared" si="155"/>
        <v>1086.635</v>
      </c>
      <c r="Z736" s="99">
        <f t="shared" si="154"/>
        <v>968.589</v>
      </c>
      <c r="AA736" s="99">
        <f t="shared" si="154"/>
        <v>453.608</v>
      </c>
      <c r="AB736" s="99">
        <f t="shared" si="154"/>
        <v>0</v>
      </c>
      <c r="AC736" s="99">
        <f t="shared" si="154"/>
        <v>102.694</v>
      </c>
      <c r="AD736" s="99">
        <f t="shared" si="154"/>
        <v>4214.714</v>
      </c>
      <c r="AE736" s="99">
        <f t="shared" si="154"/>
        <v>2611.526</v>
      </c>
      <c r="AF736" t="s">
        <v>996</v>
      </c>
    </row>
    <row r="737" spans="23:32" ht="12.75">
      <c r="W737" t="s">
        <v>1073</v>
      </c>
      <c r="X737">
        <v>5</v>
      </c>
      <c r="Y737" s="99">
        <f t="shared" si="155"/>
        <v>848.333</v>
      </c>
      <c r="Z737" s="99">
        <f t="shared" si="154"/>
        <v>1108.856</v>
      </c>
      <c r="AA737" s="99">
        <f t="shared" si="154"/>
        <v>352.246</v>
      </c>
      <c r="AB737" s="99">
        <f t="shared" si="154"/>
        <v>0</v>
      </c>
      <c r="AC737" s="99">
        <f t="shared" si="154"/>
        <v>127.633</v>
      </c>
      <c r="AD737" s="99">
        <f t="shared" si="154"/>
        <v>4175.668</v>
      </c>
      <c r="AE737" s="99">
        <f t="shared" si="154"/>
        <v>2437.068</v>
      </c>
      <c r="AF737" t="s">
        <v>1073</v>
      </c>
    </row>
    <row r="738" spans="23:32" ht="12.75">
      <c r="W738" t="s">
        <v>997</v>
      </c>
      <c r="X738">
        <v>6</v>
      </c>
      <c r="Y738" s="99">
        <f t="shared" si="155"/>
        <v>721.123</v>
      </c>
      <c r="Z738" s="99">
        <f t="shared" si="154"/>
        <v>867.877</v>
      </c>
      <c r="AA738" s="99">
        <f t="shared" si="154"/>
        <v>298.355</v>
      </c>
      <c r="AB738" s="99">
        <f t="shared" si="154"/>
        <v>0</v>
      </c>
      <c r="AC738" s="99">
        <f t="shared" si="154"/>
        <v>43.569</v>
      </c>
      <c r="AD738" s="99">
        <f t="shared" si="154"/>
        <v>3171.065</v>
      </c>
      <c r="AE738" s="99">
        <f t="shared" si="154"/>
        <v>1930.924</v>
      </c>
      <c r="AF738" t="s">
        <v>997</v>
      </c>
    </row>
    <row r="739" spans="23:32" ht="12.75">
      <c r="W739" t="s">
        <v>998</v>
      </c>
      <c r="X739">
        <v>7</v>
      </c>
      <c r="Y739" s="99">
        <f t="shared" si="155"/>
        <v>827.784</v>
      </c>
      <c r="Z739" s="99">
        <f t="shared" si="154"/>
        <v>1455.93</v>
      </c>
      <c r="AA739" s="99">
        <f t="shared" si="154"/>
        <v>475.543</v>
      </c>
      <c r="AB739" s="99">
        <f t="shared" si="154"/>
        <v>0</v>
      </c>
      <c r="AC739" s="99">
        <f t="shared" si="154"/>
        <v>95.433</v>
      </c>
      <c r="AD739" s="99">
        <f t="shared" si="154"/>
        <v>5113.628</v>
      </c>
      <c r="AE739" s="99">
        <f t="shared" si="154"/>
        <v>2854.69</v>
      </c>
      <c r="AF739" t="s">
        <v>998</v>
      </c>
    </row>
    <row r="740" spans="23:32" ht="12.75">
      <c r="W740" t="s">
        <v>999</v>
      </c>
      <c r="X740">
        <v>8</v>
      </c>
      <c r="Y740" s="99">
        <f t="shared" si="155"/>
        <v>595.805</v>
      </c>
      <c r="Z740" s="99">
        <f t="shared" si="154"/>
        <v>987.332</v>
      </c>
      <c r="AA740" s="99">
        <f t="shared" si="154"/>
        <v>346.427</v>
      </c>
      <c r="AB740" s="99">
        <f t="shared" si="154"/>
        <v>0</v>
      </c>
      <c r="AC740" s="99">
        <f t="shared" si="154"/>
        <v>84.952</v>
      </c>
      <c r="AD740" s="99">
        <f t="shared" si="154"/>
        <v>3565.938</v>
      </c>
      <c r="AE740" s="99">
        <f t="shared" si="154"/>
        <v>2014.516</v>
      </c>
      <c r="AF740" t="s">
        <v>1001</v>
      </c>
    </row>
    <row r="741" spans="23:32" ht="12.75">
      <c r="W741" t="s">
        <v>1774</v>
      </c>
      <c r="X741">
        <v>9</v>
      </c>
      <c r="Y741" s="99">
        <f t="shared" si="155"/>
        <v>260.608</v>
      </c>
      <c r="Z741" s="99">
        <f t="shared" si="154"/>
        <v>661.553</v>
      </c>
      <c r="AA741" s="99">
        <f t="shared" si="154"/>
        <v>190.714</v>
      </c>
      <c r="AB741" s="99">
        <f t="shared" si="154"/>
        <v>0</v>
      </c>
      <c r="AC741" s="99">
        <f t="shared" si="154"/>
        <v>29.015</v>
      </c>
      <c r="AD741" s="99">
        <f t="shared" si="154"/>
        <v>2008.636</v>
      </c>
      <c r="AE741" s="99">
        <f t="shared" si="154"/>
        <v>1141.89</v>
      </c>
      <c r="AF741" t="s">
        <v>1774</v>
      </c>
    </row>
    <row r="742" spans="23:32" ht="12.75">
      <c r="W742" t="s">
        <v>1508</v>
      </c>
      <c r="X742">
        <v>10</v>
      </c>
      <c r="Y742" s="99">
        <f t="shared" si="155"/>
        <v>288.663</v>
      </c>
      <c r="Z742" s="99">
        <f t="shared" si="154"/>
        <v>666.955</v>
      </c>
      <c r="AA742" s="99">
        <f t="shared" si="154"/>
        <v>189.434</v>
      </c>
      <c r="AB742" s="99">
        <f t="shared" si="154"/>
        <v>195.892</v>
      </c>
      <c r="AC742" s="99">
        <f t="shared" si="154"/>
        <v>31.598</v>
      </c>
      <c r="AD742" s="99">
        <f t="shared" si="154"/>
        <v>2228.723</v>
      </c>
      <c r="AE742" s="99">
        <f t="shared" si="154"/>
        <v>1372.542</v>
      </c>
      <c r="AF742" t="s">
        <v>1508</v>
      </c>
    </row>
    <row r="743" spans="23:32" ht="12.75">
      <c r="W743" t="s">
        <v>1965</v>
      </c>
      <c r="X743">
        <v>11</v>
      </c>
      <c r="Y743" s="99">
        <f t="shared" si="155"/>
        <v>360.558</v>
      </c>
      <c r="Z743" s="99">
        <f t="shared" si="154"/>
        <v>1017.226</v>
      </c>
      <c r="AA743" s="99">
        <f t="shared" si="154"/>
        <v>378.025</v>
      </c>
      <c r="AB743" s="99">
        <f t="shared" si="154"/>
        <v>464.305</v>
      </c>
      <c r="AC743" s="99">
        <f t="shared" si="154"/>
        <v>93.471</v>
      </c>
      <c r="AD743" s="99">
        <f t="shared" si="154"/>
        <v>3980.981</v>
      </c>
      <c r="AE743" s="99">
        <f t="shared" si="154"/>
        <v>2313.585</v>
      </c>
      <c r="AF743" t="s">
        <v>1965</v>
      </c>
    </row>
    <row r="744" spans="24:31" ht="12.75">
      <c r="X744" s="98" t="s">
        <v>1000</v>
      </c>
      <c r="Y744" s="99">
        <f aca="true" t="shared" si="156" ref="Y744:AE744">SUM(Y733:Y743)</f>
        <v>8353.666000000001</v>
      </c>
      <c r="Z744" s="99">
        <f t="shared" si="156"/>
        <v>10740.347000000002</v>
      </c>
      <c r="AA744" s="99">
        <f t="shared" si="156"/>
        <v>4814.339000000001</v>
      </c>
      <c r="AB744" s="99">
        <f t="shared" si="156"/>
        <v>660.197</v>
      </c>
      <c r="AC744" s="99">
        <f t="shared" si="156"/>
        <v>986.3069999999999</v>
      </c>
      <c r="AD744" s="99">
        <f t="shared" si="156"/>
        <v>43186.706</v>
      </c>
      <c r="AE744" s="99">
        <f t="shared" si="156"/>
        <v>25554.855999999996</v>
      </c>
    </row>
    <row r="745" ht="12.75">
      <c r="AE745" t="s">
        <v>1002</v>
      </c>
    </row>
    <row r="746" spans="24:32" ht="12.75">
      <c r="X746">
        <v>1</v>
      </c>
      <c r="Y746" s="10">
        <v>79.866</v>
      </c>
      <c r="Z746" s="10">
        <v>125.072</v>
      </c>
      <c r="AA746" s="10">
        <v>46.143</v>
      </c>
      <c r="AB746" s="10">
        <v>0</v>
      </c>
      <c r="AC746" s="10">
        <v>17.642</v>
      </c>
      <c r="AD746" s="10">
        <v>538.737</v>
      </c>
      <c r="AE746" s="10">
        <v>1</v>
      </c>
      <c r="AF746" t="s">
        <v>1694</v>
      </c>
    </row>
    <row r="747" spans="24:32" ht="12.75">
      <c r="X747">
        <v>2</v>
      </c>
      <c r="Y747" s="10">
        <v>95.376</v>
      </c>
      <c r="Z747" s="10">
        <v>145.011</v>
      </c>
      <c r="AA747" s="10">
        <v>26.214</v>
      </c>
      <c r="AB747" s="10">
        <v>0</v>
      </c>
      <c r="AC747" s="10">
        <v>10.02</v>
      </c>
      <c r="AD747" s="10">
        <v>508.472</v>
      </c>
      <c r="AE747" s="10">
        <v>1</v>
      </c>
      <c r="AF747" t="s">
        <v>1695</v>
      </c>
    </row>
    <row r="748" spans="24:32" ht="12.75">
      <c r="X748">
        <v>3</v>
      </c>
      <c r="Y748" s="10">
        <v>104.015</v>
      </c>
      <c r="Z748" s="10">
        <v>162.018</v>
      </c>
      <c r="AA748" s="10">
        <v>38.832</v>
      </c>
      <c r="AB748" s="10">
        <v>0</v>
      </c>
      <c r="AC748" s="10">
        <v>12.606</v>
      </c>
      <c r="AD748" s="10">
        <v>562.606</v>
      </c>
      <c r="AE748" s="10">
        <v>1</v>
      </c>
      <c r="AF748" t="s">
        <v>1696</v>
      </c>
    </row>
    <row r="749" spans="24:32" ht="12.75">
      <c r="X749">
        <v>4</v>
      </c>
      <c r="Y749" s="10">
        <v>60.204</v>
      </c>
      <c r="Z749" s="10">
        <v>151.55</v>
      </c>
      <c r="AA749" s="10">
        <v>36.651</v>
      </c>
      <c r="AB749" s="10">
        <v>0</v>
      </c>
      <c r="AC749" s="10">
        <v>18.543</v>
      </c>
      <c r="AD749" s="10">
        <v>527.831</v>
      </c>
      <c r="AE749" s="10">
        <v>1</v>
      </c>
      <c r="AF749" t="s">
        <v>1697</v>
      </c>
    </row>
    <row r="750" spans="24:32" ht="12.75">
      <c r="X750">
        <v>5</v>
      </c>
      <c r="Y750" s="10">
        <v>92.957</v>
      </c>
      <c r="Z750" s="10">
        <v>154.7</v>
      </c>
      <c r="AA750" s="10">
        <v>34.586</v>
      </c>
      <c r="AB750" s="10">
        <v>0</v>
      </c>
      <c r="AC750" s="10">
        <v>7.012</v>
      </c>
      <c r="AD750" s="10">
        <v>504.27</v>
      </c>
      <c r="AE750" s="10">
        <v>1</v>
      </c>
      <c r="AF750" t="s">
        <v>1698</v>
      </c>
    </row>
    <row r="751" spans="24:32" ht="12.75">
      <c r="X751">
        <v>6</v>
      </c>
      <c r="Y751" s="10">
        <v>125.536</v>
      </c>
      <c r="Z751" s="10">
        <v>95.798</v>
      </c>
      <c r="AA751" s="10">
        <v>77.247</v>
      </c>
      <c r="AB751" s="10">
        <v>0</v>
      </c>
      <c r="AC751" s="10">
        <v>8.248</v>
      </c>
      <c r="AD751" s="10">
        <v>507.869</v>
      </c>
      <c r="AE751" s="10">
        <v>1</v>
      </c>
      <c r="AF751" t="s">
        <v>960</v>
      </c>
    </row>
    <row r="752" spans="24:32" ht="12.75">
      <c r="X752">
        <v>7</v>
      </c>
      <c r="Y752" s="10">
        <v>125.334</v>
      </c>
      <c r="Z752" s="10">
        <v>124.244</v>
      </c>
      <c r="AA752" s="10">
        <v>60.824</v>
      </c>
      <c r="AB752" s="10">
        <v>0</v>
      </c>
      <c r="AC752" s="10">
        <v>11.493</v>
      </c>
      <c r="AD752" s="10">
        <v>533.307</v>
      </c>
      <c r="AE752" s="10">
        <v>1</v>
      </c>
      <c r="AF752" t="s">
        <v>1700</v>
      </c>
    </row>
    <row r="753" spans="24:32" ht="12.75">
      <c r="X753">
        <v>8</v>
      </c>
      <c r="Y753" s="10">
        <v>43.032</v>
      </c>
      <c r="Z753" s="10">
        <v>144.457</v>
      </c>
      <c r="AA753" s="10">
        <v>56.13</v>
      </c>
      <c r="AB753" s="10">
        <v>0</v>
      </c>
      <c r="AC753" s="10">
        <v>16.946</v>
      </c>
      <c r="AD753" s="10">
        <v>530.331</v>
      </c>
      <c r="AE753" s="10">
        <v>1</v>
      </c>
      <c r="AF753" t="s">
        <v>1701</v>
      </c>
    </row>
    <row r="754" spans="24:32" ht="12.75">
      <c r="X754">
        <v>9</v>
      </c>
      <c r="Y754" s="10">
        <v>93.076</v>
      </c>
      <c r="Z754" s="10">
        <v>106.326</v>
      </c>
      <c r="AA754" s="10">
        <v>76.851</v>
      </c>
      <c r="AB754" s="10">
        <v>0</v>
      </c>
      <c r="AC754" s="10">
        <v>9.71</v>
      </c>
      <c r="AD754" s="10">
        <v>471.536</v>
      </c>
      <c r="AE754" s="10">
        <v>1</v>
      </c>
      <c r="AF754" t="s">
        <v>1702</v>
      </c>
    </row>
    <row r="755" spans="24:32" ht="12.75">
      <c r="X755">
        <v>10</v>
      </c>
      <c r="Y755" s="10">
        <v>88.342</v>
      </c>
      <c r="Z755" s="10">
        <v>134.578</v>
      </c>
      <c r="AA755" s="10">
        <v>57.386</v>
      </c>
      <c r="AB755" s="10">
        <v>0</v>
      </c>
      <c r="AC755" s="10">
        <v>21.103</v>
      </c>
      <c r="AD755" s="10">
        <v>530.738</v>
      </c>
      <c r="AE755" s="10">
        <v>1</v>
      </c>
      <c r="AF755" t="s">
        <v>1703</v>
      </c>
    </row>
    <row r="756" spans="24:32" ht="12.75">
      <c r="X756">
        <v>11</v>
      </c>
      <c r="Y756" s="10">
        <v>153.427</v>
      </c>
      <c r="Z756" s="10">
        <v>83.339</v>
      </c>
      <c r="AA756" s="10">
        <v>70.242</v>
      </c>
      <c r="AB756" s="10">
        <v>0</v>
      </c>
      <c r="AC756" s="10">
        <v>13.668</v>
      </c>
      <c r="AD756" s="10">
        <v>510.791</v>
      </c>
      <c r="AE756" s="10">
        <v>2</v>
      </c>
      <c r="AF756" t="s">
        <v>965</v>
      </c>
    </row>
    <row r="757" spans="24:32" ht="12.75">
      <c r="X757">
        <v>12</v>
      </c>
      <c r="Y757" s="10">
        <v>142.213</v>
      </c>
      <c r="Z757" s="10">
        <v>96.016</v>
      </c>
      <c r="AA757" s="10">
        <v>90.322</v>
      </c>
      <c r="AB757" s="10">
        <v>0</v>
      </c>
      <c r="AC757" s="10">
        <v>20.536</v>
      </c>
      <c r="AD757" s="10">
        <v>564.179</v>
      </c>
      <c r="AE757" s="10">
        <v>2</v>
      </c>
      <c r="AF757" t="s">
        <v>972</v>
      </c>
    </row>
    <row r="758" spans="24:32" ht="12.75">
      <c r="X758">
        <v>13</v>
      </c>
      <c r="Y758" s="10">
        <v>131.515</v>
      </c>
      <c r="Z758" s="10">
        <v>92.348</v>
      </c>
      <c r="AA758" s="10">
        <v>99.312</v>
      </c>
      <c r="AB758" s="10">
        <v>0</v>
      </c>
      <c r="AC758" s="10">
        <v>14.006</v>
      </c>
      <c r="AD758" s="10">
        <v>536.048</v>
      </c>
      <c r="AE758" s="10">
        <v>2</v>
      </c>
      <c r="AF758" t="s">
        <v>981</v>
      </c>
    </row>
    <row r="759" spans="24:32" ht="12.75">
      <c r="X759">
        <v>14</v>
      </c>
      <c r="Y759" s="10">
        <v>148.669</v>
      </c>
      <c r="Z759" s="10">
        <v>127.523</v>
      </c>
      <c r="AA759" s="10">
        <v>54.352</v>
      </c>
      <c r="AB759" s="10">
        <v>0</v>
      </c>
      <c r="AC759" s="10">
        <v>13.548</v>
      </c>
      <c r="AD759" s="10">
        <v>557.249</v>
      </c>
      <c r="AE759" s="10">
        <v>2</v>
      </c>
      <c r="AF759" t="s">
        <v>1743</v>
      </c>
    </row>
    <row r="760" spans="24:32" ht="12.75">
      <c r="X760">
        <v>15</v>
      </c>
      <c r="Y760" s="10">
        <v>146.184</v>
      </c>
      <c r="Z760" s="10">
        <v>136.022</v>
      </c>
      <c r="AA760" s="10">
        <v>47.759</v>
      </c>
      <c r="AB760" s="10">
        <v>0</v>
      </c>
      <c r="AC760" s="10">
        <v>9.598</v>
      </c>
      <c r="AD760" s="10">
        <v>554.024</v>
      </c>
      <c r="AE760" s="10">
        <v>2</v>
      </c>
      <c r="AF760" t="s">
        <v>1744</v>
      </c>
    </row>
    <row r="761" spans="24:32" ht="12.75">
      <c r="X761">
        <v>16</v>
      </c>
      <c r="Y761" s="10">
        <v>152.467</v>
      </c>
      <c r="Z761" s="10">
        <v>60.406</v>
      </c>
      <c r="AA761" s="10">
        <v>110.418</v>
      </c>
      <c r="AB761" s="10">
        <v>0</v>
      </c>
      <c r="AC761" s="10">
        <v>13.49</v>
      </c>
      <c r="AD761" s="10">
        <v>528.972</v>
      </c>
      <c r="AE761" s="10">
        <v>2</v>
      </c>
      <c r="AF761" t="s">
        <v>1740</v>
      </c>
    </row>
    <row r="762" spans="24:32" ht="12.75">
      <c r="X762">
        <v>17</v>
      </c>
      <c r="Y762" s="10">
        <v>147.575</v>
      </c>
      <c r="Z762" s="10">
        <v>66.643</v>
      </c>
      <c r="AA762" s="10">
        <v>84.06</v>
      </c>
      <c r="AB762" s="10">
        <v>0</v>
      </c>
      <c r="AC762" s="10">
        <v>12.079</v>
      </c>
      <c r="AD762" s="10">
        <v>504.97</v>
      </c>
      <c r="AE762" s="10">
        <v>2</v>
      </c>
      <c r="AF762" t="s">
        <v>1760</v>
      </c>
    </row>
    <row r="763" spans="24:32" ht="12.75">
      <c r="X763">
        <v>18</v>
      </c>
      <c r="Y763" s="10">
        <v>139.169</v>
      </c>
      <c r="Z763" s="10">
        <v>88.928</v>
      </c>
      <c r="AA763" s="10">
        <v>67.164</v>
      </c>
      <c r="AB763" s="10">
        <v>0</v>
      </c>
      <c r="AC763" s="10">
        <v>15.007</v>
      </c>
      <c r="AD763" s="10">
        <v>508.016</v>
      </c>
      <c r="AE763" s="10">
        <v>2</v>
      </c>
      <c r="AF763" t="s">
        <v>1762</v>
      </c>
    </row>
    <row r="764" spans="24:32" ht="12.75">
      <c r="X764">
        <v>19</v>
      </c>
      <c r="Y764" s="10">
        <v>120.188</v>
      </c>
      <c r="Z764" s="10">
        <v>105.145</v>
      </c>
      <c r="AA764" s="10">
        <v>67.453</v>
      </c>
      <c r="AB764" s="10">
        <v>0</v>
      </c>
      <c r="AC764" s="10">
        <v>10.317</v>
      </c>
      <c r="AD764" s="10">
        <v>505.568</v>
      </c>
      <c r="AE764" s="10">
        <v>2</v>
      </c>
      <c r="AF764" t="s">
        <v>1721</v>
      </c>
    </row>
    <row r="765" spans="24:32" ht="12.75">
      <c r="X765">
        <v>20</v>
      </c>
      <c r="Y765" s="10">
        <v>122.985</v>
      </c>
      <c r="Z765" s="10">
        <v>90.824</v>
      </c>
      <c r="AA765" s="10">
        <v>85.064</v>
      </c>
      <c r="AB765" s="10">
        <v>0</v>
      </c>
      <c r="AC765" s="10">
        <v>13.936</v>
      </c>
      <c r="AD765" s="10">
        <v>534.846</v>
      </c>
      <c r="AE765" s="10">
        <v>2</v>
      </c>
      <c r="AF765" t="s">
        <v>976</v>
      </c>
    </row>
    <row r="766" spans="24:32" ht="12.75">
      <c r="X766">
        <v>21</v>
      </c>
      <c r="Y766" s="10">
        <v>102.873</v>
      </c>
      <c r="Z766" s="10">
        <v>138.272</v>
      </c>
      <c r="AA766" s="10">
        <v>85.239</v>
      </c>
      <c r="AB766" s="10">
        <v>0</v>
      </c>
      <c r="AC766" s="10">
        <v>14.469</v>
      </c>
      <c r="AD766" s="10">
        <v>534.741</v>
      </c>
      <c r="AE766" s="10">
        <v>3</v>
      </c>
      <c r="AF766" t="s">
        <v>1722</v>
      </c>
    </row>
    <row r="767" spans="24:32" ht="12.75">
      <c r="X767">
        <v>22</v>
      </c>
      <c r="Y767" s="10">
        <v>105.826</v>
      </c>
      <c r="Z767" s="10">
        <v>87.823</v>
      </c>
      <c r="AA767" s="10">
        <v>123.118</v>
      </c>
      <c r="AB767" s="10">
        <v>0</v>
      </c>
      <c r="AC767" s="10">
        <v>16.142</v>
      </c>
      <c r="AD767" s="10">
        <v>532.145</v>
      </c>
      <c r="AE767" s="10">
        <v>3</v>
      </c>
      <c r="AF767" t="s">
        <v>967</v>
      </c>
    </row>
    <row r="768" spans="24:32" ht="12.75">
      <c r="X768">
        <v>23</v>
      </c>
      <c r="Y768" s="10">
        <v>147.496</v>
      </c>
      <c r="Z768" s="10">
        <v>71.481</v>
      </c>
      <c r="AA768" s="10">
        <v>127.251</v>
      </c>
      <c r="AB768" s="10">
        <v>0</v>
      </c>
      <c r="AC768" s="10">
        <v>20.885</v>
      </c>
      <c r="AD768" s="10">
        <v>542.976</v>
      </c>
      <c r="AE768" s="10">
        <v>3</v>
      </c>
      <c r="AF768" t="s">
        <v>969</v>
      </c>
    </row>
    <row r="769" spans="24:32" ht="12.75">
      <c r="X769">
        <v>24</v>
      </c>
      <c r="Y769" s="10">
        <v>151.597</v>
      </c>
      <c r="Z769" s="10">
        <v>73.183</v>
      </c>
      <c r="AA769" s="10">
        <v>109.15</v>
      </c>
      <c r="AB769" s="10">
        <v>0</v>
      </c>
      <c r="AC769" s="10">
        <v>9.042</v>
      </c>
      <c r="AD769" s="10">
        <v>539.478</v>
      </c>
      <c r="AE769" s="10">
        <v>3</v>
      </c>
      <c r="AF769" t="s">
        <v>970</v>
      </c>
    </row>
    <row r="770" spans="24:32" ht="12.75">
      <c r="X770">
        <v>25</v>
      </c>
      <c r="Y770" s="10">
        <v>135.409</v>
      </c>
      <c r="Z770" s="10">
        <v>100.968</v>
      </c>
      <c r="AA770" s="10">
        <v>76.879</v>
      </c>
      <c r="AB770" s="10">
        <v>0</v>
      </c>
      <c r="AC770" s="10">
        <v>12.567</v>
      </c>
      <c r="AD770" s="10">
        <v>499.024</v>
      </c>
      <c r="AE770" s="10">
        <v>3</v>
      </c>
      <c r="AF770" t="s">
        <v>1738</v>
      </c>
    </row>
    <row r="771" spans="24:32" ht="12.75">
      <c r="X771">
        <v>26</v>
      </c>
      <c r="Y771" s="10">
        <v>136.643</v>
      </c>
      <c r="Z771" s="10">
        <v>80.69</v>
      </c>
      <c r="AA771" s="10">
        <v>91.516</v>
      </c>
      <c r="AB771" s="10">
        <v>0</v>
      </c>
      <c r="AC771" s="10">
        <v>10.993</v>
      </c>
      <c r="AD771" s="10">
        <v>509.694</v>
      </c>
      <c r="AE771" s="10">
        <v>3</v>
      </c>
      <c r="AF771" t="s">
        <v>975</v>
      </c>
    </row>
    <row r="772" spans="24:32" ht="12.75">
      <c r="X772">
        <v>27</v>
      </c>
      <c r="Y772" s="10">
        <v>141.379</v>
      </c>
      <c r="Z772" s="10">
        <v>56.392</v>
      </c>
      <c r="AA772" s="10">
        <v>141.288</v>
      </c>
      <c r="AB772" s="10">
        <v>0</v>
      </c>
      <c r="AC772" s="10">
        <v>12.068</v>
      </c>
      <c r="AD772" s="10">
        <v>527.33</v>
      </c>
      <c r="AE772" s="10">
        <v>3</v>
      </c>
      <c r="AF772" t="s">
        <v>983</v>
      </c>
    </row>
    <row r="773" spans="24:32" ht="12.75">
      <c r="X773">
        <v>28</v>
      </c>
      <c r="Y773" s="10">
        <v>130.804</v>
      </c>
      <c r="Z773" s="10">
        <v>106.272</v>
      </c>
      <c r="AA773" s="10">
        <v>88.536</v>
      </c>
      <c r="AB773" s="10">
        <v>0</v>
      </c>
      <c r="AC773" s="10">
        <v>12.268</v>
      </c>
      <c r="AD773" s="10">
        <v>521.605</v>
      </c>
      <c r="AE773" s="10">
        <v>3</v>
      </c>
      <c r="AF773" t="s">
        <v>988</v>
      </c>
    </row>
    <row r="774" spans="24:32" ht="12.75">
      <c r="X774">
        <v>29</v>
      </c>
      <c r="Y774" s="10">
        <v>133.703</v>
      </c>
      <c r="Z774" s="10">
        <v>151.358</v>
      </c>
      <c r="AA774" s="10">
        <v>50.802</v>
      </c>
      <c r="AB774" s="10">
        <v>0</v>
      </c>
      <c r="AC774" s="10">
        <v>11.409</v>
      </c>
      <c r="AD774" s="10">
        <v>567.05</v>
      </c>
      <c r="AE774" s="10">
        <v>4</v>
      </c>
      <c r="AF774" t="s">
        <v>964</v>
      </c>
    </row>
    <row r="775" spans="24:32" ht="12.75">
      <c r="X775">
        <v>30</v>
      </c>
      <c r="Y775" s="10">
        <v>138.798</v>
      </c>
      <c r="Z775" s="10">
        <v>104.506</v>
      </c>
      <c r="AA775" s="10">
        <v>68.824</v>
      </c>
      <c r="AB775" s="10">
        <v>0</v>
      </c>
      <c r="AC775" s="10">
        <v>11.843</v>
      </c>
      <c r="AD775" s="10">
        <v>518.403</v>
      </c>
      <c r="AE775" s="10">
        <v>4</v>
      </c>
      <c r="AF775" t="s">
        <v>1724</v>
      </c>
    </row>
    <row r="776" spans="24:32" ht="12.75">
      <c r="X776">
        <v>31</v>
      </c>
      <c r="Y776" s="10">
        <v>135.432</v>
      </c>
      <c r="Z776" s="10">
        <v>109.247</v>
      </c>
      <c r="AA776" s="10">
        <v>65.752</v>
      </c>
      <c r="AB776" s="10">
        <v>0</v>
      </c>
      <c r="AC776" s="10">
        <v>14.215</v>
      </c>
      <c r="AD776" s="10">
        <v>523.231</v>
      </c>
      <c r="AE776" s="10">
        <v>4</v>
      </c>
      <c r="AF776" t="s">
        <v>973</v>
      </c>
    </row>
    <row r="777" spans="24:32" ht="12.75">
      <c r="X777">
        <v>32</v>
      </c>
      <c r="Y777" s="10">
        <v>123.088</v>
      </c>
      <c r="Z777" s="10">
        <v>111.56</v>
      </c>
      <c r="AA777" s="10">
        <v>35.689</v>
      </c>
      <c r="AB777" s="10">
        <v>0</v>
      </c>
      <c r="AC777" s="10">
        <v>10.861</v>
      </c>
      <c r="AD777" s="10">
        <v>501.461</v>
      </c>
      <c r="AE777" s="10">
        <v>4</v>
      </c>
      <c r="AF777" t="s">
        <v>1736</v>
      </c>
    </row>
    <row r="778" spans="24:32" ht="12.75">
      <c r="X778">
        <v>33</v>
      </c>
      <c r="Y778" s="10">
        <v>150.532</v>
      </c>
      <c r="Z778" s="10">
        <v>113.627</v>
      </c>
      <c r="AA778" s="10">
        <v>59.777</v>
      </c>
      <c r="AB778" s="10">
        <v>0</v>
      </c>
      <c r="AC778" s="10">
        <v>24.294</v>
      </c>
      <c r="AD778" s="10">
        <v>563.254</v>
      </c>
      <c r="AE778" s="10">
        <v>4</v>
      </c>
      <c r="AF778" t="s">
        <v>974</v>
      </c>
    </row>
    <row r="779" spans="24:32" ht="12.75">
      <c r="X779">
        <v>34</v>
      </c>
      <c r="Y779" s="10">
        <v>127.854</v>
      </c>
      <c r="Z779" s="10">
        <v>123.067</v>
      </c>
      <c r="AA779" s="10">
        <v>54.64</v>
      </c>
      <c r="AB779" s="10">
        <v>0</v>
      </c>
      <c r="AC779" s="10">
        <v>6.974</v>
      </c>
      <c r="AD779" s="10">
        <v>490.197</v>
      </c>
      <c r="AE779" s="10">
        <v>4</v>
      </c>
      <c r="AF779" t="s">
        <v>1742</v>
      </c>
    </row>
    <row r="780" spans="24:32" ht="12.75">
      <c r="X780">
        <v>35</v>
      </c>
      <c r="Y780" s="10">
        <v>137.541</v>
      </c>
      <c r="Z780" s="10">
        <v>122.862</v>
      </c>
      <c r="AA780" s="10">
        <v>72.369</v>
      </c>
      <c r="AB780" s="10">
        <v>0</v>
      </c>
      <c r="AC780" s="10">
        <v>11.7</v>
      </c>
      <c r="AD780" s="10">
        <v>524.903</v>
      </c>
      <c r="AE780" s="10">
        <v>4</v>
      </c>
      <c r="AF780" t="s">
        <v>1748</v>
      </c>
    </row>
    <row r="781" spans="24:32" ht="12.75">
      <c r="X781">
        <v>36</v>
      </c>
      <c r="Y781" s="10">
        <v>139.687</v>
      </c>
      <c r="Z781" s="10">
        <v>132.362</v>
      </c>
      <c r="AA781" s="10">
        <v>45.755</v>
      </c>
      <c r="AB781" s="10">
        <v>0</v>
      </c>
      <c r="AC781" s="10">
        <v>11.398</v>
      </c>
      <c r="AD781" s="10">
        <v>526.215</v>
      </c>
      <c r="AE781" s="10">
        <v>4</v>
      </c>
      <c r="AF781" t="s">
        <v>986</v>
      </c>
    </row>
    <row r="782" spans="24:32" ht="12.75">
      <c r="X782">
        <v>37</v>
      </c>
      <c r="Y782" s="10">
        <v>61.349</v>
      </c>
      <c r="Z782" s="10">
        <v>147.876</v>
      </c>
      <c r="AA782" s="10">
        <v>38.389</v>
      </c>
      <c r="AB782" s="10">
        <v>0</v>
      </c>
      <c r="AC782" s="10">
        <v>17.471</v>
      </c>
      <c r="AD782" s="10">
        <v>505.296</v>
      </c>
      <c r="AE782" s="10">
        <v>5</v>
      </c>
      <c r="AF782" t="s">
        <v>1713</v>
      </c>
    </row>
    <row r="783" spans="24:32" ht="12.75">
      <c r="X783">
        <v>38</v>
      </c>
      <c r="Y783" s="10">
        <v>93.473</v>
      </c>
      <c r="Z783" s="10">
        <v>138.746</v>
      </c>
      <c r="AA783" s="10">
        <v>35.65</v>
      </c>
      <c r="AB783" s="10">
        <v>0</v>
      </c>
      <c r="AC783" s="10">
        <v>13.119</v>
      </c>
      <c r="AD783" s="10">
        <v>527.685</v>
      </c>
      <c r="AE783" s="10">
        <v>5</v>
      </c>
      <c r="AF783" t="s">
        <v>1714</v>
      </c>
    </row>
    <row r="784" spans="24:32" ht="12.75">
      <c r="X784">
        <v>39</v>
      </c>
      <c r="Y784" s="10">
        <v>102.459</v>
      </c>
      <c r="Z784" s="10">
        <v>141.191</v>
      </c>
      <c r="AA784" s="10">
        <v>43.008</v>
      </c>
      <c r="AB784" s="10">
        <v>0</v>
      </c>
      <c r="AC784" s="10">
        <v>13.805</v>
      </c>
      <c r="AD784" s="10">
        <v>520.639</v>
      </c>
      <c r="AE784" s="10">
        <v>5</v>
      </c>
      <c r="AF784" t="s">
        <v>963</v>
      </c>
    </row>
    <row r="785" spans="24:32" ht="12.75">
      <c r="X785">
        <v>40</v>
      </c>
      <c r="Y785" s="10">
        <v>132.216</v>
      </c>
      <c r="Z785" s="10">
        <v>106.282</v>
      </c>
      <c r="AA785" s="10">
        <v>70.215</v>
      </c>
      <c r="AB785" s="10">
        <v>0</v>
      </c>
      <c r="AC785" s="10">
        <v>43.62</v>
      </c>
      <c r="AD785" s="10">
        <v>548.208</v>
      </c>
      <c r="AE785" s="10">
        <v>5</v>
      </c>
      <c r="AF785" t="s">
        <v>982</v>
      </c>
    </row>
    <row r="786" spans="24:32" ht="12.75">
      <c r="X786">
        <v>41</v>
      </c>
      <c r="Y786" s="10">
        <v>91.412</v>
      </c>
      <c r="Z786" s="10">
        <v>153.966</v>
      </c>
      <c r="AA786" s="10">
        <v>29.318</v>
      </c>
      <c r="AB786" s="10">
        <v>0</v>
      </c>
      <c r="AC786" s="10">
        <v>10.513</v>
      </c>
      <c r="AD786" s="10">
        <v>504.494</v>
      </c>
      <c r="AE786" s="10">
        <v>5</v>
      </c>
      <c r="AF786" t="s">
        <v>1716</v>
      </c>
    </row>
    <row r="787" spans="24:32" ht="12.75">
      <c r="X787">
        <v>42</v>
      </c>
      <c r="Y787" s="10">
        <v>110.258</v>
      </c>
      <c r="Z787" s="10">
        <v>154.671</v>
      </c>
      <c r="AA787" s="10">
        <v>39.07</v>
      </c>
      <c r="AB787" s="10">
        <v>0</v>
      </c>
      <c r="AC787" s="10">
        <v>4.531</v>
      </c>
      <c r="AD787" s="10">
        <v>516.872</v>
      </c>
      <c r="AE787" s="10">
        <v>5</v>
      </c>
      <c r="AF787" t="s">
        <v>984</v>
      </c>
    </row>
    <row r="788" spans="24:32" ht="12.75">
      <c r="X788">
        <v>43</v>
      </c>
      <c r="Y788" s="10">
        <v>111.357</v>
      </c>
      <c r="Z788" s="10">
        <v>140.442</v>
      </c>
      <c r="AA788" s="10">
        <v>44.148</v>
      </c>
      <c r="AB788" s="10">
        <v>0</v>
      </c>
      <c r="AC788" s="10">
        <v>14.441</v>
      </c>
      <c r="AD788" s="10">
        <v>532.166</v>
      </c>
      <c r="AE788" s="10">
        <v>5</v>
      </c>
      <c r="AF788" t="s">
        <v>985</v>
      </c>
    </row>
    <row r="789" spans="24:32" ht="12.75">
      <c r="X789">
        <v>44</v>
      </c>
      <c r="Y789" s="10">
        <v>145.809</v>
      </c>
      <c r="Z789" s="10">
        <v>125.682</v>
      </c>
      <c r="AA789" s="10">
        <v>52.448</v>
      </c>
      <c r="AB789" s="10">
        <v>0</v>
      </c>
      <c r="AC789" s="10">
        <v>10.133</v>
      </c>
      <c r="AD789" s="10">
        <v>520.308</v>
      </c>
      <c r="AE789" s="10">
        <v>5</v>
      </c>
      <c r="AF789" t="s">
        <v>987</v>
      </c>
    </row>
    <row r="790" spans="24:32" ht="12.75">
      <c r="X790">
        <v>45</v>
      </c>
      <c r="Y790" s="10">
        <v>116.031</v>
      </c>
      <c r="Z790" s="10">
        <v>120.009</v>
      </c>
      <c r="AA790" s="10">
        <v>55.699</v>
      </c>
      <c r="AB790" s="10">
        <v>0</v>
      </c>
      <c r="AC790" s="10">
        <v>12.32</v>
      </c>
      <c r="AD790" s="10">
        <v>498.468</v>
      </c>
      <c r="AE790" s="10">
        <v>6</v>
      </c>
      <c r="AF790" t="s">
        <v>1747</v>
      </c>
    </row>
    <row r="791" spans="24:32" ht="12.75">
      <c r="X791">
        <v>46</v>
      </c>
      <c r="Y791" s="10">
        <v>142.826</v>
      </c>
      <c r="Z791" s="10">
        <v>132.489</v>
      </c>
      <c r="AA791" s="10">
        <v>53.905</v>
      </c>
      <c r="AB791" s="10">
        <v>0</v>
      </c>
      <c r="AC791" s="10">
        <v>5.353</v>
      </c>
      <c r="AD791" s="10">
        <v>552.726</v>
      </c>
      <c r="AE791" s="10">
        <v>6</v>
      </c>
      <c r="AF791" t="s">
        <v>1777</v>
      </c>
    </row>
    <row r="792" spans="24:32" ht="12.75">
      <c r="X792">
        <v>47</v>
      </c>
      <c r="Y792" s="10">
        <v>146.09</v>
      </c>
      <c r="Z792" s="10">
        <v>147.73</v>
      </c>
      <c r="AA792" s="10">
        <v>46.117</v>
      </c>
      <c r="AB792" s="10">
        <v>0</v>
      </c>
      <c r="AC792" s="10">
        <v>8.892</v>
      </c>
      <c r="AD792" s="10">
        <v>549.229</v>
      </c>
      <c r="AE792" s="10">
        <v>6</v>
      </c>
      <c r="AF792" t="s">
        <v>977</v>
      </c>
    </row>
    <row r="793" spans="24:32" ht="12.75">
      <c r="X793">
        <v>48</v>
      </c>
      <c r="Y793" s="10">
        <v>117.918</v>
      </c>
      <c r="Z793" s="10">
        <v>160.963</v>
      </c>
      <c r="AA793" s="10">
        <v>42.802</v>
      </c>
      <c r="AB793" s="10">
        <v>0</v>
      </c>
      <c r="AC793" s="10">
        <v>7.326</v>
      </c>
      <c r="AD793" s="10">
        <v>561.531</v>
      </c>
      <c r="AE793" s="10">
        <v>6</v>
      </c>
      <c r="AF793" t="s">
        <v>979</v>
      </c>
    </row>
    <row r="794" spans="24:32" ht="12.75">
      <c r="X794">
        <v>49</v>
      </c>
      <c r="Y794" s="10">
        <v>80.544</v>
      </c>
      <c r="Z794" s="10">
        <v>152.715</v>
      </c>
      <c r="AA794" s="10">
        <v>55.482</v>
      </c>
      <c r="AB794" s="10">
        <v>0</v>
      </c>
      <c r="AC794" s="10">
        <v>2.889</v>
      </c>
      <c r="AD794" s="10">
        <v>494.125</v>
      </c>
      <c r="AE794" s="10">
        <v>6</v>
      </c>
      <c r="AF794" t="s">
        <v>980</v>
      </c>
    </row>
    <row r="795" spans="24:32" ht="12.75">
      <c r="X795">
        <v>50</v>
      </c>
      <c r="Y795" s="10">
        <v>117.714</v>
      </c>
      <c r="Z795" s="10">
        <v>153.971</v>
      </c>
      <c r="AA795" s="10">
        <v>44.35</v>
      </c>
      <c r="AB795" s="10">
        <v>0</v>
      </c>
      <c r="AC795" s="10">
        <v>6.789</v>
      </c>
      <c r="AD795" s="10">
        <v>514.986</v>
      </c>
      <c r="AE795" s="10">
        <v>6</v>
      </c>
      <c r="AF795" t="s">
        <v>1729</v>
      </c>
    </row>
    <row r="796" spans="24:32" ht="12.75">
      <c r="X796">
        <v>51</v>
      </c>
      <c r="Y796" s="10">
        <v>103.536</v>
      </c>
      <c r="Z796" s="10">
        <v>134.402</v>
      </c>
      <c r="AA796" s="10">
        <v>44.695</v>
      </c>
      <c r="AB796" s="10">
        <v>0</v>
      </c>
      <c r="AC796" s="10">
        <v>5.946</v>
      </c>
      <c r="AD796" s="10">
        <v>488.534</v>
      </c>
      <c r="AE796" s="10">
        <v>7</v>
      </c>
      <c r="AF796" t="s">
        <v>1725</v>
      </c>
    </row>
    <row r="797" spans="24:32" ht="12.75">
      <c r="X797">
        <v>52</v>
      </c>
      <c r="Y797" s="10">
        <v>104.355</v>
      </c>
      <c r="Z797" s="10">
        <v>164.399</v>
      </c>
      <c r="AA797" s="10">
        <v>45.282</v>
      </c>
      <c r="AB797" s="10">
        <v>0</v>
      </c>
      <c r="AC797" s="10">
        <v>4.909</v>
      </c>
      <c r="AD797" s="10">
        <v>525.312</v>
      </c>
      <c r="AE797" s="10">
        <v>7</v>
      </c>
      <c r="AF797" t="s">
        <v>966</v>
      </c>
    </row>
    <row r="798" spans="24:32" ht="12.75">
      <c r="X798">
        <v>53</v>
      </c>
      <c r="Y798" s="10">
        <v>133.792</v>
      </c>
      <c r="Z798" s="10">
        <v>137.393</v>
      </c>
      <c r="AA798" s="10">
        <v>55.936</v>
      </c>
      <c r="AB798" s="10">
        <v>0</v>
      </c>
      <c r="AC798" s="10">
        <v>9.537</v>
      </c>
      <c r="AD798" s="10">
        <v>529.032</v>
      </c>
      <c r="AE798" s="10">
        <v>7</v>
      </c>
      <c r="AF798" t="s">
        <v>968</v>
      </c>
    </row>
    <row r="799" spans="24:32" ht="12.75">
      <c r="X799">
        <v>54</v>
      </c>
      <c r="Y799" s="10">
        <v>61.818</v>
      </c>
      <c r="Z799" s="10">
        <v>126.514</v>
      </c>
      <c r="AA799" s="10">
        <v>68.902</v>
      </c>
      <c r="AB799" s="10">
        <v>0</v>
      </c>
      <c r="AC799" s="10">
        <v>10.018</v>
      </c>
      <c r="AD799" s="10">
        <v>529.326</v>
      </c>
      <c r="AE799" s="10">
        <v>7</v>
      </c>
      <c r="AF799" t="s">
        <v>1704</v>
      </c>
    </row>
    <row r="800" spans="24:32" ht="12.75">
      <c r="X800">
        <v>55</v>
      </c>
      <c r="Y800" s="10">
        <v>52.688</v>
      </c>
      <c r="Z800" s="10">
        <v>141.795</v>
      </c>
      <c r="AA800" s="10">
        <v>50.582</v>
      </c>
      <c r="AB800" s="10">
        <v>0</v>
      </c>
      <c r="AC800" s="10">
        <v>19.911</v>
      </c>
      <c r="AD800" s="10">
        <v>494.752</v>
      </c>
      <c r="AE800" s="10">
        <v>7</v>
      </c>
      <c r="AF800" t="s">
        <v>1705</v>
      </c>
    </row>
    <row r="801" spans="24:32" ht="12.75">
      <c r="X801">
        <v>56</v>
      </c>
      <c r="Y801" s="10">
        <v>74.783</v>
      </c>
      <c r="Z801" s="10">
        <v>165.123</v>
      </c>
      <c r="AA801" s="10">
        <v>39.653</v>
      </c>
      <c r="AB801" s="10">
        <v>0</v>
      </c>
      <c r="AC801" s="10">
        <v>4.33</v>
      </c>
      <c r="AD801" s="10">
        <v>534.103</v>
      </c>
      <c r="AE801" s="10">
        <v>7</v>
      </c>
      <c r="AF801" t="s">
        <v>1706</v>
      </c>
    </row>
    <row r="802" spans="24:32" ht="12.75">
      <c r="X802">
        <v>57</v>
      </c>
      <c r="Y802" s="10">
        <v>106.801</v>
      </c>
      <c r="Z802" s="10">
        <v>122.7</v>
      </c>
      <c r="AA802" s="10">
        <v>45.116</v>
      </c>
      <c r="AB802" s="10">
        <v>0</v>
      </c>
      <c r="AC802" s="10">
        <v>13.321</v>
      </c>
      <c r="AD802" s="10">
        <v>496.633</v>
      </c>
      <c r="AE802" s="10">
        <v>7</v>
      </c>
      <c r="AF802" t="s">
        <v>1745</v>
      </c>
    </row>
    <row r="803" spans="24:32" ht="12.75">
      <c r="X803">
        <v>58</v>
      </c>
      <c r="Y803" s="10">
        <v>104.68</v>
      </c>
      <c r="Z803" s="10">
        <v>155.782</v>
      </c>
      <c r="AA803" s="10">
        <v>35.941</v>
      </c>
      <c r="AB803" s="10">
        <v>0</v>
      </c>
      <c r="AC803" s="10">
        <v>5.523</v>
      </c>
      <c r="AD803" s="10">
        <v>504.142</v>
      </c>
      <c r="AE803" s="10">
        <v>7</v>
      </c>
      <c r="AF803" t="s">
        <v>1746</v>
      </c>
    </row>
    <row r="804" spans="24:32" ht="12.75">
      <c r="X804">
        <v>59</v>
      </c>
      <c r="Y804" s="10">
        <v>41.655</v>
      </c>
      <c r="Z804" s="10">
        <v>158.283</v>
      </c>
      <c r="AA804" s="10">
        <v>37.835</v>
      </c>
      <c r="AB804" s="10">
        <v>0</v>
      </c>
      <c r="AC804" s="10">
        <v>11.484</v>
      </c>
      <c r="AD804" s="10">
        <v>480.68</v>
      </c>
      <c r="AE804" s="10">
        <v>7</v>
      </c>
      <c r="AF804" t="s">
        <v>961</v>
      </c>
    </row>
    <row r="805" spans="24:32" ht="12.75">
      <c r="X805">
        <v>60</v>
      </c>
      <c r="Y805" s="10">
        <v>43.676</v>
      </c>
      <c r="Z805" s="10">
        <v>149.539</v>
      </c>
      <c r="AA805" s="10">
        <v>51.601</v>
      </c>
      <c r="AB805" s="10">
        <v>0</v>
      </c>
      <c r="AC805" s="10">
        <v>10.454</v>
      </c>
      <c r="AD805" s="10">
        <v>531.114</v>
      </c>
      <c r="AE805" s="10">
        <v>7</v>
      </c>
      <c r="AF805" t="s">
        <v>1708</v>
      </c>
    </row>
    <row r="806" spans="24:32" ht="12.75">
      <c r="X806">
        <v>61</v>
      </c>
      <c r="Y806" s="10">
        <v>98.959</v>
      </c>
      <c r="Z806" s="10">
        <v>133.808</v>
      </c>
      <c r="AA806" s="10">
        <v>52.319</v>
      </c>
      <c r="AB806" s="10">
        <v>0</v>
      </c>
      <c r="AC806" s="10">
        <v>11.634</v>
      </c>
      <c r="AD806" s="10">
        <v>530.34</v>
      </c>
      <c r="AE806" s="10">
        <v>8</v>
      </c>
      <c r="AF806" t="s">
        <v>971</v>
      </c>
    </row>
    <row r="807" spans="24:32" ht="12.75">
      <c r="X807">
        <v>62</v>
      </c>
      <c r="Y807" s="10">
        <v>83.347</v>
      </c>
      <c r="Z807" s="10">
        <v>159.518</v>
      </c>
      <c r="AA807" s="10">
        <v>45.506</v>
      </c>
      <c r="AB807" s="10">
        <v>0</v>
      </c>
      <c r="AC807" s="10">
        <v>11.862</v>
      </c>
      <c r="AD807" s="10">
        <v>536.444</v>
      </c>
      <c r="AE807" s="10">
        <v>8</v>
      </c>
      <c r="AF807" t="s">
        <v>1717</v>
      </c>
    </row>
    <row r="808" spans="24:32" ht="12.75">
      <c r="X808">
        <v>63</v>
      </c>
      <c r="Y808" s="10">
        <v>136.728</v>
      </c>
      <c r="Z808" s="10">
        <v>100.78</v>
      </c>
      <c r="AA808" s="10">
        <v>79.951</v>
      </c>
      <c r="AB808" s="10">
        <v>0</v>
      </c>
      <c r="AC808" s="10">
        <v>12.01</v>
      </c>
      <c r="AD808" s="10">
        <v>513.832</v>
      </c>
      <c r="AE808" s="10">
        <v>8</v>
      </c>
      <c r="AF808" t="s">
        <v>1751</v>
      </c>
    </row>
    <row r="809" spans="24:32" ht="12.75">
      <c r="X809">
        <v>64</v>
      </c>
      <c r="Y809" s="10">
        <v>43.746</v>
      </c>
      <c r="Z809" s="10">
        <v>131.038</v>
      </c>
      <c r="AA809" s="10">
        <v>58.243</v>
      </c>
      <c r="AB809" s="10">
        <v>0</v>
      </c>
      <c r="AC809" s="10">
        <v>7.903</v>
      </c>
      <c r="AD809" s="10">
        <v>448.549</v>
      </c>
      <c r="AE809" s="10">
        <v>8</v>
      </c>
      <c r="AF809" t="s">
        <v>1709</v>
      </c>
    </row>
    <row r="810" spans="24:32" ht="12.75">
      <c r="X810">
        <v>65</v>
      </c>
      <c r="Y810" s="10">
        <v>50.757</v>
      </c>
      <c r="Z810" s="10">
        <v>165.365</v>
      </c>
      <c r="AA810" s="10">
        <v>32.381</v>
      </c>
      <c r="AB810" s="10">
        <v>0</v>
      </c>
      <c r="AC810" s="10">
        <v>13.379</v>
      </c>
      <c r="AD810" s="10">
        <v>510.334</v>
      </c>
      <c r="AE810" s="10">
        <v>8</v>
      </c>
      <c r="AF810" t="s">
        <v>1710</v>
      </c>
    </row>
    <row r="811" spans="24:32" ht="12.75">
      <c r="X811">
        <v>66</v>
      </c>
      <c r="Y811" s="10">
        <v>83.122</v>
      </c>
      <c r="Z811" s="10">
        <v>160.225</v>
      </c>
      <c r="AA811" s="10">
        <v>41.757</v>
      </c>
      <c r="AB811" s="10">
        <v>0</v>
      </c>
      <c r="AC811" s="10">
        <v>14.486</v>
      </c>
      <c r="AD811" s="10">
        <v>536.821</v>
      </c>
      <c r="AE811" s="10">
        <v>8</v>
      </c>
      <c r="AF811" t="s">
        <v>1718</v>
      </c>
    </row>
    <row r="812" spans="24:32" ht="12.75">
      <c r="X812">
        <v>67</v>
      </c>
      <c r="Y812" s="10">
        <v>99.146</v>
      </c>
      <c r="Z812" s="10">
        <v>136.598</v>
      </c>
      <c r="AA812" s="10">
        <v>36.27</v>
      </c>
      <c r="AB812" s="10">
        <v>0</v>
      </c>
      <c r="AC812" s="10">
        <v>13.678</v>
      </c>
      <c r="AD812" s="10">
        <v>489.618</v>
      </c>
      <c r="AE812" s="10">
        <v>8</v>
      </c>
      <c r="AF812" t="s">
        <v>1719</v>
      </c>
    </row>
    <row r="813" spans="24:32" ht="12.75">
      <c r="X813">
        <v>68</v>
      </c>
      <c r="Y813" s="10">
        <v>87.043</v>
      </c>
      <c r="Z813" s="10">
        <v>148.152</v>
      </c>
      <c r="AA813" s="10">
        <v>36.856</v>
      </c>
      <c r="AB813" s="10">
        <v>0</v>
      </c>
      <c r="AC813" s="10">
        <v>5.576</v>
      </c>
      <c r="AD813" s="10">
        <v>474.553</v>
      </c>
      <c r="AE813" s="10">
        <v>9</v>
      </c>
      <c r="AF813" t="s">
        <v>978</v>
      </c>
    </row>
    <row r="814" spans="24:32" ht="12.75">
      <c r="X814">
        <v>69</v>
      </c>
      <c r="Y814" s="10">
        <v>60.324</v>
      </c>
      <c r="Z814" s="10">
        <v>190.669</v>
      </c>
      <c r="AA814" s="10">
        <v>51.064</v>
      </c>
      <c r="AB814" s="10">
        <v>0</v>
      </c>
      <c r="AC814" s="10">
        <v>6.89</v>
      </c>
      <c r="AD814" s="10">
        <v>527.041</v>
      </c>
      <c r="AE814" s="10">
        <v>9</v>
      </c>
      <c r="AF814" t="s">
        <v>1732</v>
      </c>
    </row>
    <row r="815" spans="24:32" ht="12.75">
      <c r="X815">
        <v>70</v>
      </c>
      <c r="Y815" s="10">
        <v>74.351</v>
      </c>
      <c r="Z815" s="10">
        <v>155.601</v>
      </c>
      <c r="AA815" s="10">
        <v>66.377</v>
      </c>
      <c r="AB815" s="10">
        <v>0</v>
      </c>
      <c r="AC815" s="10">
        <v>7.071</v>
      </c>
      <c r="AD815" s="10">
        <v>504.264</v>
      </c>
      <c r="AE815" s="10">
        <v>9</v>
      </c>
      <c r="AF815" t="s">
        <v>1711</v>
      </c>
    </row>
    <row r="816" spans="24:32" ht="12.75">
      <c r="X816">
        <v>71</v>
      </c>
      <c r="Y816" s="10">
        <v>38.89</v>
      </c>
      <c r="Z816" s="10">
        <v>167.131</v>
      </c>
      <c r="AA816" s="10">
        <v>36.417</v>
      </c>
      <c r="AB816" s="10">
        <v>0</v>
      </c>
      <c r="AC816" s="10">
        <v>9.478</v>
      </c>
      <c r="AD816" s="10">
        <v>502.778</v>
      </c>
      <c r="AE816" s="10">
        <v>9</v>
      </c>
      <c r="AF816" t="s">
        <v>962</v>
      </c>
    </row>
    <row r="817" spans="24:32" ht="12.75">
      <c r="X817">
        <v>72</v>
      </c>
      <c r="Y817" s="10">
        <v>63.275</v>
      </c>
      <c r="Z817" s="10">
        <v>83.261</v>
      </c>
      <c r="AA817" s="10">
        <v>52.322</v>
      </c>
      <c r="AB817" s="10">
        <v>65.834</v>
      </c>
      <c r="AC817" s="10">
        <v>5.425</v>
      </c>
      <c r="AD817" s="10">
        <v>408.767</v>
      </c>
      <c r="AE817" s="10">
        <v>10</v>
      </c>
      <c r="AF817" t="s">
        <v>989</v>
      </c>
    </row>
    <row r="818" spans="24:32" ht="12.75">
      <c r="X818">
        <v>73</v>
      </c>
      <c r="Y818" s="10">
        <v>76.52</v>
      </c>
      <c r="Z818" s="10">
        <v>134.761</v>
      </c>
      <c r="AA818" s="10">
        <v>35.88</v>
      </c>
      <c r="AB818" s="10">
        <v>45.627</v>
      </c>
      <c r="AC818" s="10">
        <v>5.196</v>
      </c>
      <c r="AD818" s="10">
        <v>479.784</v>
      </c>
      <c r="AE818" s="10">
        <v>10</v>
      </c>
      <c r="AF818" t="s">
        <v>1765</v>
      </c>
    </row>
    <row r="819" spans="24:32" ht="12.75">
      <c r="X819">
        <v>74</v>
      </c>
      <c r="Y819" s="10">
        <v>58.819</v>
      </c>
      <c r="Z819" s="10">
        <v>156.386</v>
      </c>
      <c r="AA819" s="10">
        <v>42.192</v>
      </c>
      <c r="AB819" s="10">
        <v>29.446</v>
      </c>
      <c r="AC819" s="10">
        <v>5.526</v>
      </c>
      <c r="AD819" s="10">
        <v>480.718</v>
      </c>
      <c r="AE819" s="10">
        <v>10</v>
      </c>
      <c r="AF819" t="s">
        <v>1766</v>
      </c>
    </row>
    <row r="820" spans="24:32" ht="12.75">
      <c r="X820">
        <v>75</v>
      </c>
      <c r="Y820" s="10">
        <v>52.282</v>
      </c>
      <c r="Z820" s="10">
        <v>161.044</v>
      </c>
      <c r="AA820" s="10">
        <v>30.68</v>
      </c>
      <c r="AB820" s="10">
        <v>27.949</v>
      </c>
      <c r="AC820" s="10">
        <v>8.025</v>
      </c>
      <c r="AD820" s="10">
        <v>466.716</v>
      </c>
      <c r="AE820" s="10">
        <v>10</v>
      </c>
      <c r="AF820" t="s">
        <v>1767</v>
      </c>
    </row>
    <row r="821" spans="24:32" ht="12.75">
      <c r="X821">
        <v>76</v>
      </c>
      <c r="Y821" s="10">
        <v>37.767</v>
      </c>
      <c r="Z821" s="10">
        <v>131.503</v>
      </c>
      <c r="AA821" s="10">
        <v>28.36</v>
      </c>
      <c r="AB821" s="10">
        <v>27.036</v>
      </c>
      <c r="AC821" s="10">
        <v>7.426</v>
      </c>
      <c r="AD821" s="10">
        <v>392.738</v>
      </c>
      <c r="AE821" s="10">
        <v>10</v>
      </c>
      <c r="AF821" t="s">
        <v>1768</v>
      </c>
    </row>
    <row r="822" spans="24:32" ht="12.75">
      <c r="X822">
        <v>77</v>
      </c>
      <c r="Y822" s="10">
        <v>27.025</v>
      </c>
      <c r="Z822" s="10">
        <v>182.55</v>
      </c>
      <c r="AA822" s="10">
        <v>26.785</v>
      </c>
      <c r="AB822" s="10">
        <v>69.751</v>
      </c>
      <c r="AC822" s="10">
        <v>16.41</v>
      </c>
      <c r="AD822" s="10">
        <v>551.725</v>
      </c>
      <c r="AE822" s="10">
        <v>11</v>
      </c>
      <c r="AF822" t="s">
        <v>990</v>
      </c>
    </row>
    <row r="823" spans="24:32" ht="12.75">
      <c r="X823">
        <v>78</v>
      </c>
      <c r="Y823" s="10">
        <v>19.41</v>
      </c>
      <c r="Z823" s="10">
        <v>143.647</v>
      </c>
      <c r="AA823" s="10">
        <v>24.148</v>
      </c>
      <c r="AB823" s="10">
        <v>43.06</v>
      </c>
      <c r="AC823" s="10">
        <v>20.48</v>
      </c>
      <c r="AD823" s="10">
        <v>533.497</v>
      </c>
      <c r="AE823" s="10">
        <v>11</v>
      </c>
      <c r="AF823" t="s">
        <v>1770</v>
      </c>
    </row>
    <row r="824" spans="24:32" ht="12.75">
      <c r="X824">
        <v>79</v>
      </c>
      <c r="Y824" s="10">
        <v>30.746</v>
      </c>
      <c r="Z824" s="10">
        <v>53.074</v>
      </c>
      <c r="AA824" s="10">
        <v>59.53</v>
      </c>
      <c r="AB824" s="10">
        <v>44.895</v>
      </c>
      <c r="AC824" s="10">
        <v>7.967</v>
      </c>
      <c r="AD824" s="10">
        <v>325.785</v>
      </c>
      <c r="AE824" s="10">
        <v>11</v>
      </c>
      <c r="AF824" t="s">
        <v>991</v>
      </c>
    </row>
    <row r="825" spans="24:32" ht="12.75">
      <c r="X825">
        <v>80</v>
      </c>
      <c r="Y825" s="10">
        <v>51.875</v>
      </c>
      <c r="Z825" s="10">
        <v>139.948</v>
      </c>
      <c r="AA825" s="10">
        <v>59.172</v>
      </c>
      <c r="AB825" s="10">
        <v>50.719</v>
      </c>
      <c r="AC825" s="10">
        <v>12.352</v>
      </c>
      <c r="AD825" s="10">
        <v>541.627</v>
      </c>
      <c r="AE825" s="10">
        <v>11</v>
      </c>
      <c r="AF825" t="s">
        <v>1772</v>
      </c>
    </row>
    <row r="826" spans="24:32" ht="12.75">
      <c r="X826">
        <v>81</v>
      </c>
      <c r="Y826" s="10">
        <v>56.041</v>
      </c>
      <c r="Z826" s="10">
        <v>119.876</v>
      </c>
      <c r="AA826" s="10">
        <v>47.34</v>
      </c>
      <c r="AB826" s="10">
        <v>71.119</v>
      </c>
      <c r="AC826" s="10">
        <v>9.612</v>
      </c>
      <c r="AD826" s="10">
        <v>513.953</v>
      </c>
      <c r="AE826" s="10">
        <v>11</v>
      </c>
      <c r="AF826" t="s">
        <v>992</v>
      </c>
    </row>
    <row r="827" spans="24:32" ht="12.75">
      <c r="X827">
        <v>82</v>
      </c>
      <c r="Y827" s="10">
        <v>55.14</v>
      </c>
      <c r="Z827" s="10">
        <v>91.245</v>
      </c>
      <c r="AA827" s="10">
        <v>65.469</v>
      </c>
      <c r="AB827" s="10">
        <v>75.978</v>
      </c>
      <c r="AC827" s="10">
        <v>6.178</v>
      </c>
      <c r="AD827" s="10">
        <v>508.722</v>
      </c>
      <c r="AE827" s="10">
        <v>11</v>
      </c>
      <c r="AF827" t="s">
        <v>993</v>
      </c>
    </row>
    <row r="828" spans="24:32" ht="12.75">
      <c r="X828">
        <v>83</v>
      </c>
      <c r="Y828" s="10">
        <v>71.736</v>
      </c>
      <c r="Z828" s="10">
        <v>132.092</v>
      </c>
      <c r="AA828" s="10">
        <v>54.464</v>
      </c>
      <c r="AB828" s="10">
        <v>54.647</v>
      </c>
      <c r="AC828" s="10">
        <v>9.344</v>
      </c>
      <c r="AD828" s="10">
        <v>508.653</v>
      </c>
      <c r="AE828" s="10">
        <v>11</v>
      </c>
      <c r="AF828" t="s">
        <v>1775</v>
      </c>
    </row>
    <row r="829" spans="24:32" ht="12.75">
      <c r="X829">
        <v>84</v>
      </c>
      <c r="Y829" s="10">
        <v>48.585</v>
      </c>
      <c r="Z829" s="10">
        <v>154.794</v>
      </c>
      <c r="AA829" s="10">
        <v>41.117</v>
      </c>
      <c r="AB829" s="10">
        <v>54.136</v>
      </c>
      <c r="AC829" s="10">
        <v>11.128</v>
      </c>
      <c r="AD829" s="10">
        <v>497.019</v>
      </c>
      <c r="AE829" s="10">
        <v>11</v>
      </c>
      <c r="AF829" t="s">
        <v>1776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1166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Labels5!D81</f>
        <v>0.16291112236597757</v>
      </c>
      <c r="F2" s="16">
        <f>Labels5!D84</f>
        <v>0.17936122282897143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Labels5!D86</f>
        <v>0.3114448341009096</v>
      </c>
      <c r="F3" s="2">
        <f>Labels5!D79</f>
        <v>0.3308713580135031</v>
      </c>
      <c r="G3" s="16">
        <f>Labels5!D83</f>
        <v>0.23324311756133342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Labels5!D80</f>
        <v>0.2692554972192908</v>
      </c>
      <c r="F4" s="19">
        <f>Labels5!D85</f>
        <v>0.2596898081796431</v>
      </c>
      <c r="G4" s="20">
        <f>Labels5!D82</f>
        <v>0.2583844601543128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Labels5!D20</f>
        <v>0.30857051068487934</v>
      </c>
      <c r="H5" s="16">
        <f>Labels5!D21</f>
        <v>0.3324151016949827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Labels5!D37</f>
        <v>0.2597064071738572</v>
      </c>
      <c r="H6" s="18">
        <f>Labels5!D41</f>
        <v>0.3617726135158365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Labels5!D54</f>
        <v>0.24706372713855101</v>
      </c>
      <c r="H7" s="2">
        <f>Labels5!D26</f>
        <v>0.2973618867952666</v>
      </c>
      <c r="I7" s="26">
        <f>Labels5!D60</f>
        <v>0.3121927371652903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Labels5!D55</f>
        <v>0.3090042091315542</v>
      </c>
      <c r="H8" s="2">
        <f>Labels5!D28</f>
        <v>0.2789889260607249</v>
      </c>
      <c r="I8" s="2">
        <f>Labels5!D27</f>
        <v>0.29847006730362635</v>
      </c>
      <c r="J8" s="16">
        <f>Labels5!D61</f>
        <v>0.19613414501237758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Labels5!D16</f>
        <v>0.3292897561787468</v>
      </c>
      <c r="G9" s="32">
        <f>Labels5!D15</f>
        <v>0.30915946924095167</v>
      </c>
      <c r="H9" s="33">
        <f>Labels5!D14</f>
        <v>0.2865981340146174</v>
      </c>
      <c r="I9" s="2">
        <f>Labels5!D18</f>
        <v>0.2921375368131464</v>
      </c>
      <c r="J9" s="2">
        <f>Labels5!D19</f>
        <v>0.3240328882653321</v>
      </c>
      <c r="K9" s="34">
        <f>Labels5!D42</f>
        <v>0.2523060678055587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Labels5!D17</f>
        <v>0.281557255127901</v>
      </c>
      <c r="G10" s="36">
        <f>Labels5!D13</f>
        <v>0.23900960844545704</v>
      </c>
      <c r="H10" s="32">
        <f>Labels5!D38</f>
        <v>0.29898094317127066</v>
      </c>
      <c r="I10" s="37">
        <f>Labels5!D63</f>
        <v>0.30906147229951936</v>
      </c>
      <c r="J10" s="38">
        <f>Labels5!D62</f>
        <v>0.28665024727040894</v>
      </c>
      <c r="K10" s="33">
        <f>Labels5!D57</f>
        <v>0.2397010453642492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Labels5!D35</f>
        <v>0.31295496771442494</v>
      </c>
      <c r="F11" s="36">
        <f>Labels5!D34</f>
        <v>0.2751128887651627</v>
      </c>
      <c r="G11" s="2">
        <f>Labels5!D68</f>
        <v>0.26390637507845294</v>
      </c>
      <c r="H11" s="39">
        <f>Labels5!D67</f>
        <v>0.2992443003296754</v>
      </c>
      <c r="I11" s="32">
        <f>Labels5!D56</f>
        <v>0.2407556753893931</v>
      </c>
      <c r="J11" s="31">
        <f>Labels5!D33</f>
        <v>0.20159219757601712</v>
      </c>
      <c r="K11" s="39">
        <f>Labels5!D58</f>
        <v>0.23406610364200622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Labels5!D75</f>
        <v>0.2808784786487253</v>
      </c>
      <c r="F12" s="15">
        <f>Labels5!D25</f>
        <v>0.30518896161302217</v>
      </c>
      <c r="G12" s="2">
        <f>Labels5!D23</f>
        <v>0.2629333788150127</v>
      </c>
      <c r="H12" s="2">
        <f>Labels5!D22</f>
        <v>0.29265222760520565</v>
      </c>
      <c r="I12" s="43">
        <f>Labels5!D59</f>
        <v>0.26897705692889484</v>
      </c>
      <c r="J12" s="35">
        <f>Labels5!D29</f>
        <v>0.26692178820209855</v>
      </c>
      <c r="K12" s="44">
        <f>Labels5!D69</f>
        <v>0.25153596913808995</v>
      </c>
      <c r="L12" s="2"/>
      <c r="M12" s="4"/>
      <c r="N12" s="4"/>
    </row>
    <row r="13" spans="2:14" ht="19.5" customHeight="1" thickBot="1" thickTop="1">
      <c r="B13" s="1"/>
      <c r="C13" s="2"/>
      <c r="D13" s="15">
        <f>Labels5!D74</f>
        <v>0.20368816465125608</v>
      </c>
      <c r="E13" s="2">
        <f>Labels5!D77</f>
        <v>0.3450578081745644</v>
      </c>
      <c r="F13" s="18">
        <f>Labels5!D65</f>
        <v>0.19387166914747686</v>
      </c>
      <c r="G13" s="19">
        <f>Labels5!D24</f>
        <v>0.27118790563134915</v>
      </c>
      <c r="H13" s="20">
        <f>Labels5!D71</f>
        <v>0.24155308009871077</v>
      </c>
      <c r="I13" s="23">
        <f>Labels5!D51</f>
        <v>0.25105620801432893</v>
      </c>
      <c r="J13" s="32">
        <f>Labels5!D46</f>
        <v>0.20173314348411198</v>
      </c>
      <c r="K13" s="32">
        <f>Labels5!D44</f>
        <v>0.2087930569863024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Labels5!D78</f>
        <v>0.3348364558560669</v>
      </c>
      <c r="E14" s="20">
        <f>Labels5!D76</f>
        <v>0.32531754583768446</v>
      </c>
      <c r="F14" s="31">
        <f>Labels5!D31</f>
        <v>0.25857751696615744</v>
      </c>
      <c r="G14" s="39">
        <f>Labels5!D47</f>
        <v>0.20233095001442816</v>
      </c>
      <c r="H14" s="2">
        <f>Labels5!D32</f>
        <v>0.16315675099991972</v>
      </c>
      <c r="I14" s="15">
        <f>Labels5!D7</f>
        <v>0.3067800979633926</v>
      </c>
      <c r="J14" s="45">
        <f>Labels5!D5</f>
        <v>0.2879777321962439</v>
      </c>
      <c r="K14" s="16">
        <f>Labels5!D6</f>
        <v>0.2871184147956448</v>
      </c>
      <c r="L14" s="43">
        <f>Labels5!D45</f>
        <v>0.22246994282705934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Labels5!D66</f>
        <v>0.10693872906908387</v>
      </c>
      <c r="G15" s="44">
        <f>Labels5!D73</f>
        <v>0.20374037825557653</v>
      </c>
      <c r="H15" s="2">
        <f>Labels5!D64</f>
        <v>0.17227561710891562</v>
      </c>
      <c r="I15" s="17">
        <f>Labels5!D12</f>
        <v>0.2535676736921042</v>
      </c>
      <c r="J15" s="2">
        <f>Labels5!D3</f>
        <v>0.2321578061280365</v>
      </c>
      <c r="K15" s="46">
        <f>Labels5!D4</f>
        <v>0.28518974496137445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Labels5!D39</f>
        <v>0.13164670261669023</v>
      </c>
      <c r="F16" s="47">
        <f>Labels5!D40</f>
        <v>0.1356552074412673</v>
      </c>
      <c r="G16" s="36">
        <f>Labels5!D48</f>
        <v>0.1583106726781167</v>
      </c>
      <c r="H16" s="2">
        <f>Labels5!D30</f>
        <v>0.2079740015190835</v>
      </c>
      <c r="I16" s="18">
        <f>Labels5!D11</f>
        <v>0.22548861592752198</v>
      </c>
      <c r="J16" s="2">
        <f>Labels5!D10</f>
        <v>0.27239026193075644</v>
      </c>
      <c r="K16" s="20">
        <f>Labels5!D9</f>
        <v>0.23296900284451544</v>
      </c>
      <c r="L16" s="42">
        <f>Labels5!D52</f>
        <v>0.2288438382123611</v>
      </c>
      <c r="M16" s="2"/>
      <c r="N16" s="2"/>
    </row>
    <row r="17" spans="2:14" ht="19.5" customHeight="1" thickBot="1" thickTop="1">
      <c r="B17" s="1"/>
      <c r="C17" s="2"/>
      <c r="D17" s="21">
        <f>Labels5!D36</f>
        <v>0.16503584549323963</v>
      </c>
      <c r="E17" s="48"/>
      <c r="F17" s="2"/>
      <c r="G17" s="2"/>
      <c r="H17" s="17">
        <f>Labels5!D49</f>
        <v>0.11419508026889892</v>
      </c>
      <c r="I17" s="2">
        <f>Labels5!D70</f>
        <v>0.1319741766837634</v>
      </c>
      <c r="J17" s="26">
        <f>Labels5!D8</f>
        <v>0.18862738225802322</v>
      </c>
      <c r="K17" s="2">
        <f>Labels5!D53</f>
        <v>0.2455164397210229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Labels5!D50</f>
        <v>0.16981336683830486</v>
      </c>
      <c r="I18" s="19">
        <f>Labels5!D72</f>
        <v>0.17504960473685868</v>
      </c>
      <c r="J18" s="49">
        <f>Labels5!D43</f>
        <v>0.17018712146322354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0.251</formula>
      <formula>0.501</formula>
    </cfRule>
    <cfRule type="cellIs" priority="2" dxfId="1" operator="between" stopIfTrue="1">
      <formula>0.501</formula>
      <formula>0.999</formula>
    </cfRule>
    <cfRule type="cellIs" priority="3" dxfId="2" operator="between" stopIfTrue="1">
      <formula>0.999</formula>
      <formula>299999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1167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ht="19.5" customHeight="1" thickBot="1" thickTop="1">
      <c r="B2" s="1"/>
      <c r="C2" s="52"/>
      <c r="D2" s="52"/>
      <c r="E2" s="53">
        <f>Labels5!E81</f>
        <v>1.7538046608778037</v>
      </c>
      <c r="F2" s="54">
        <f>Labels5!E84</f>
        <v>3.0974117303231226</v>
      </c>
      <c r="G2" s="52"/>
      <c r="H2" s="52"/>
      <c r="I2" s="52"/>
      <c r="J2" s="52"/>
      <c r="K2" s="52"/>
      <c r="L2" s="52"/>
      <c r="M2" s="52"/>
      <c r="N2" s="2"/>
    </row>
    <row r="3" spans="2:14" ht="19.5" customHeight="1" thickTop="1">
      <c r="B3" s="1"/>
      <c r="C3" s="52"/>
      <c r="D3" s="52"/>
      <c r="E3" s="55">
        <f>Labels5!E86</f>
        <v>3.2108415054847086</v>
      </c>
      <c r="F3" s="52">
        <f>Labels5!E79</f>
        <v>3.022322651328403</v>
      </c>
      <c r="G3" s="54">
        <f>Labels5!E83</f>
        <v>2.8582479673440333</v>
      </c>
      <c r="H3" s="56"/>
      <c r="I3" s="56"/>
      <c r="J3" s="56"/>
      <c r="K3" s="52"/>
      <c r="L3" s="52"/>
      <c r="M3" s="52"/>
      <c r="N3" s="2"/>
    </row>
    <row r="4" spans="2:14" ht="19.5" customHeight="1" thickBot="1">
      <c r="B4" s="1"/>
      <c r="C4" s="52"/>
      <c r="D4" s="52"/>
      <c r="E4" s="57">
        <f>Labels5!E80</f>
        <v>3.7139446003049144</v>
      </c>
      <c r="F4" s="58">
        <f>Labels5!E85</f>
        <v>2.5671653090270414</v>
      </c>
      <c r="G4" s="59">
        <f>Labels5!E82</f>
        <v>3.4401793682097797</v>
      </c>
      <c r="H4" s="52"/>
      <c r="I4" s="52"/>
      <c r="J4" s="52"/>
      <c r="K4" s="52"/>
      <c r="L4" s="52"/>
      <c r="M4" s="52"/>
      <c r="N4" s="2"/>
    </row>
    <row r="5" spans="2:14" ht="19.5" customHeight="1" thickBot="1" thickTop="1">
      <c r="B5" s="1"/>
      <c r="C5" s="52"/>
      <c r="D5" s="52"/>
      <c r="E5" s="52"/>
      <c r="F5" s="52"/>
      <c r="G5" s="60">
        <f>Labels5!E20</f>
        <v>2.430562785586211</v>
      </c>
      <c r="H5" s="54">
        <f>Labels5!E21</f>
        <v>3.0082869126613256</v>
      </c>
      <c r="I5" s="61"/>
      <c r="J5" s="56"/>
      <c r="K5" s="56"/>
      <c r="L5" s="52"/>
      <c r="M5" s="52"/>
      <c r="N5" s="2"/>
    </row>
    <row r="6" spans="2:14" ht="19.5" customHeight="1" thickBot="1" thickTop="1">
      <c r="B6" s="1"/>
      <c r="C6" s="52"/>
      <c r="D6" s="62"/>
      <c r="E6" s="54"/>
      <c r="F6" s="52"/>
      <c r="G6" s="63">
        <f>Labels5!E37</f>
        <v>2.887876383804124</v>
      </c>
      <c r="H6" s="57">
        <f>Labels5!E41</f>
        <v>2.7641672217298043</v>
      </c>
      <c r="I6" s="64"/>
      <c r="J6" s="52"/>
      <c r="K6" s="52"/>
      <c r="L6" s="52"/>
      <c r="M6" s="52"/>
      <c r="N6" s="2"/>
    </row>
    <row r="7" spans="2:14" ht="19.5" customHeight="1" thickBot="1" thickTop="1">
      <c r="B7" s="1"/>
      <c r="C7" s="52"/>
      <c r="D7" s="52"/>
      <c r="E7" s="65"/>
      <c r="F7" s="52"/>
      <c r="G7" s="66">
        <f>Labels5!E54</f>
        <v>2.8910990802188845</v>
      </c>
      <c r="H7" s="52">
        <f>Labels5!E26</f>
        <v>3.362905753582668</v>
      </c>
      <c r="I7" s="65">
        <f>Labels5!E60</f>
        <v>2.7455566869547106</v>
      </c>
      <c r="J7" s="52"/>
      <c r="K7" s="56"/>
      <c r="L7" s="56"/>
      <c r="M7" s="56"/>
      <c r="N7" s="3"/>
    </row>
    <row r="8" spans="2:14" ht="19.5" customHeight="1" thickBot="1" thickTop="1">
      <c r="B8" s="1"/>
      <c r="C8" s="115"/>
      <c r="D8" s="115"/>
      <c r="E8" s="115"/>
      <c r="F8" s="116"/>
      <c r="G8" s="66">
        <f>Labels5!E55</f>
        <v>3.236201871846555</v>
      </c>
      <c r="H8" s="52">
        <f>Labels5!E28</f>
        <v>3.584371659907173</v>
      </c>
      <c r="I8" s="52">
        <f>Labels5!E27</f>
        <v>3.350419722265564</v>
      </c>
      <c r="J8" s="54">
        <f>Labels5!E61</f>
        <v>2.1850934142261784</v>
      </c>
      <c r="K8" s="56"/>
      <c r="L8" s="56"/>
      <c r="M8" s="56"/>
      <c r="N8" s="3"/>
    </row>
    <row r="9" spans="2:14" ht="19.5" customHeight="1" thickBot="1" thickTop="1">
      <c r="B9" s="1"/>
      <c r="C9" s="68"/>
      <c r="D9" s="68"/>
      <c r="E9" s="69"/>
      <c r="F9" s="70">
        <f>Labels5!E16</f>
        <v>3.0368390793704947</v>
      </c>
      <c r="G9" s="71">
        <f>Labels5!E15</f>
        <v>3.234576648922318</v>
      </c>
      <c r="H9" s="72">
        <f>Labels5!E14</f>
        <v>3.48920624845728</v>
      </c>
      <c r="I9" s="52">
        <f>Labels5!E18</f>
        <v>2.934038763019669</v>
      </c>
      <c r="J9" s="52">
        <f>Labels5!E19</f>
        <v>3.0861064917001784</v>
      </c>
      <c r="K9" s="73">
        <f>Labels5!E42</f>
        <v>2.4771500956594523</v>
      </c>
      <c r="L9" s="52"/>
      <c r="M9" s="52"/>
      <c r="N9" s="2"/>
    </row>
    <row r="10" spans="2:14" ht="19.5" customHeight="1" thickBot="1" thickTop="1">
      <c r="B10" s="1"/>
      <c r="C10" s="56"/>
      <c r="D10" s="56"/>
      <c r="E10" s="67"/>
      <c r="F10" s="74">
        <f>Labels5!E17</f>
        <v>3.1077160473187595</v>
      </c>
      <c r="G10" s="75">
        <f>Labels5!E13</f>
        <v>3.1379491597767837</v>
      </c>
      <c r="H10" s="71">
        <f>Labels5!E38</f>
        <v>2.866881240159325</v>
      </c>
      <c r="I10" s="76">
        <f>Labels5!E63</f>
        <v>2.31114447547018</v>
      </c>
      <c r="J10" s="77">
        <f>Labels5!E62</f>
        <v>2.616428930872312</v>
      </c>
      <c r="K10" s="72">
        <f>Labels5!E57</f>
        <v>1.5644487466884043</v>
      </c>
      <c r="L10" s="61"/>
      <c r="M10" s="56"/>
      <c r="N10" s="3"/>
    </row>
    <row r="11" spans="2:14" ht="19.5" customHeight="1" thickBot="1" thickTop="1">
      <c r="B11" s="1"/>
      <c r="C11" s="52"/>
      <c r="D11" s="52"/>
      <c r="E11" s="62">
        <f>Labels5!E35</f>
        <v>2.795929415629049</v>
      </c>
      <c r="F11" s="75">
        <f>Labels5!E34</f>
        <v>2.0770694313647544</v>
      </c>
      <c r="G11" s="52">
        <f>Labels5!E68</f>
        <v>2.3682641232679686</v>
      </c>
      <c r="H11" s="78">
        <f>Labels5!E67</f>
        <v>2.864358172231012</v>
      </c>
      <c r="I11" s="71">
        <f>Labels5!E56</f>
        <v>1.7801093489416864</v>
      </c>
      <c r="J11" s="70">
        <f>Labels5!E33</f>
        <v>1.4172884126953749</v>
      </c>
      <c r="K11" s="78">
        <f>Labels5!E58</f>
        <v>1.8309845889813658</v>
      </c>
      <c r="L11" s="79"/>
      <c r="M11" s="80"/>
      <c r="N11" s="2"/>
    </row>
    <row r="12" spans="2:14" ht="19.5" customHeight="1" thickBot="1" thickTop="1">
      <c r="B12" s="1"/>
      <c r="C12" s="56"/>
      <c r="D12" s="67"/>
      <c r="E12" s="81">
        <f>Labels5!E75</f>
        <v>3.164674250463165</v>
      </c>
      <c r="F12" s="53">
        <f>Labels5!E25</f>
        <v>3.2766584830417105</v>
      </c>
      <c r="G12" s="52">
        <f>Labels5!E23</f>
        <v>2.852433583670881</v>
      </c>
      <c r="H12" s="52">
        <f>Labels5!E22</f>
        <v>3.4170250750628908</v>
      </c>
      <c r="I12" s="82">
        <f>Labels5!E59</f>
        <v>2.655563721460967</v>
      </c>
      <c r="J12" s="74">
        <f>Labels5!E29</f>
        <v>2.3415098640309733</v>
      </c>
      <c r="K12" s="83">
        <f>Labels5!E69</f>
        <v>1.135878445907004</v>
      </c>
      <c r="L12" s="52"/>
      <c r="M12" s="84"/>
      <c r="N12" s="4"/>
    </row>
    <row r="13" spans="2:14" ht="19.5" customHeight="1" thickBot="1" thickTop="1">
      <c r="B13" s="1"/>
      <c r="C13" s="52"/>
      <c r="D13" s="53">
        <f>Labels5!E74</f>
        <v>1.841049530992902</v>
      </c>
      <c r="E13" s="52">
        <f>Labels5!E77</f>
        <v>2.89806512505899</v>
      </c>
      <c r="F13" s="57">
        <f>Labels5!E65</f>
        <v>1.9342692083325495</v>
      </c>
      <c r="G13" s="58">
        <f>Labels5!E24</f>
        <v>2.6339143429822016</v>
      </c>
      <c r="H13" s="59">
        <f>Labels5!E71</f>
        <v>2.365643904002619</v>
      </c>
      <c r="I13" s="62">
        <f>Labels5!E51</f>
        <v>2.27609815327075</v>
      </c>
      <c r="J13" s="71">
        <f>Labels5!E46</f>
        <v>1.239260915099404</v>
      </c>
      <c r="K13" s="71">
        <f>Labels5!E44</f>
        <v>1.3684089396374401</v>
      </c>
      <c r="L13" s="64"/>
      <c r="M13" s="84"/>
      <c r="N13" s="4"/>
    </row>
    <row r="14" spans="2:14" ht="19.5" customHeight="1" thickBot="1" thickTop="1">
      <c r="B14" s="1"/>
      <c r="C14" s="52"/>
      <c r="D14" s="57">
        <f>Labels5!E78</f>
        <v>2.986532626632092</v>
      </c>
      <c r="E14" s="59">
        <f>Labels5!E76</f>
        <v>3.073919660327651</v>
      </c>
      <c r="F14" s="70">
        <f>Labels5!E31</f>
        <v>2.7623658957913184</v>
      </c>
      <c r="G14" s="78">
        <f>Labels5!E47</f>
        <v>2.1181703962783116</v>
      </c>
      <c r="H14" s="52">
        <f>Labels5!E32</f>
        <v>0</v>
      </c>
      <c r="I14" s="53">
        <f>Labels5!E7</f>
        <v>2.444747899159664</v>
      </c>
      <c r="J14" s="85">
        <f>Labels5!E5</f>
        <v>3.0384293720450817</v>
      </c>
      <c r="K14" s="54">
        <f>Labels5!E6</f>
        <v>3.0475230946882217</v>
      </c>
      <c r="L14" s="82">
        <f>Labels5!E45</f>
        <v>1.284282640987553</v>
      </c>
      <c r="M14" s="52"/>
      <c r="N14" s="2"/>
    </row>
    <row r="15" spans="2:14" ht="19.5" customHeight="1" thickBot="1" thickTop="1">
      <c r="B15" s="1"/>
      <c r="C15" s="84"/>
      <c r="D15" s="84"/>
      <c r="E15" s="67"/>
      <c r="F15" s="74">
        <f>Labels5!E66</f>
        <v>0</v>
      </c>
      <c r="G15" s="83">
        <f>Labels5!E73</f>
        <v>2.10351738934056</v>
      </c>
      <c r="H15" s="52">
        <f>Labels5!E64</f>
        <v>0.8292359955200514</v>
      </c>
      <c r="I15" s="55">
        <f>Labels5!E12</f>
        <v>2.816943121673464</v>
      </c>
      <c r="J15" s="52">
        <f>Labels5!E3</f>
        <v>3.2305611967506715</v>
      </c>
      <c r="K15" s="86">
        <f>Labels5!E4</f>
        <v>2.629828082007572</v>
      </c>
      <c r="L15" s="61"/>
      <c r="M15" s="84"/>
      <c r="N15" s="2"/>
    </row>
    <row r="16" spans="2:14" ht="19.5" customHeight="1" thickBot="1" thickTop="1">
      <c r="B16" s="1"/>
      <c r="C16" s="52"/>
      <c r="D16" s="59"/>
      <c r="E16" s="85">
        <f>Labels5!E39</f>
        <v>1.0851554958660343</v>
      </c>
      <c r="F16" s="87">
        <f>Labels5!E40</f>
        <v>0.9214537529207603</v>
      </c>
      <c r="G16" s="75">
        <f>Labels5!E48</f>
        <v>1.8047695766867904</v>
      </c>
      <c r="H16" s="52">
        <f>Labels5!E30</f>
        <v>2.060697132531266</v>
      </c>
      <c r="I16" s="57">
        <f>Labels5!E11</f>
        <v>3.1677240615788103</v>
      </c>
      <c r="J16" s="52">
        <f>Labels5!E10</f>
        <v>3.2123027959877337</v>
      </c>
      <c r="K16" s="59">
        <f>Labels5!E9</f>
        <v>2.14620826760246</v>
      </c>
      <c r="L16" s="81">
        <f>Labels5!E52</f>
        <v>1.6386720434745103</v>
      </c>
      <c r="M16" s="52"/>
      <c r="N16" s="2"/>
    </row>
    <row r="17" spans="2:14" ht="19.5" customHeight="1" thickBot="1" thickTop="1">
      <c r="B17" s="1"/>
      <c r="C17" s="52"/>
      <c r="D17" s="60">
        <f>Labels5!E36</f>
        <v>2.5968384461603775</v>
      </c>
      <c r="E17" s="88"/>
      <c r="F17" s="52"/>
      <c r="G17" s="52"/>
      <c r="H17" s="55">
        <f>Labels5!E49</f>
        <v>0</v>
      </c>
      <c r="I17" s="52">
        <f>Labels5!E70</f>
        <v>0</v>
      </c>
      <c r="J17" s="65">
        <f>Labels5!E8</f>
        <v>1.514702066550748</v>
      </c>
      <c r="K17" s="52">
        <f>Labels5!E53</f>
        <v>2.5456543794386204</v>
      </c>
      <c r="L17" s="88"/>
      <c r="M17" s="52"/>
      <c r="N17" s="2"/>
    </row>
    <row r="18" spans="2:14" ht="19.5" customHeight="1" thickBot="1" thickTop="1">
      <c r="B18" s="1"/>
      <c r="C18" s="52"/>
      <c r="D18" s="56"/>
      <c r="E18" s="56"/>
      <c r="F18" s="56"/>
      <c r="G18" s="52"/>
      <c r="H18" s="57">
        <f>Labels5!E50</f>
        <v>0.8412597047979765</v>
      </c>
      <c r="I18" s="58">
        <f>Labels5!E72</f>
        <v>1.6321904076492058</v>
      </c>
      <c r="J18" s="89">
        <f>Labels5!E43</f>
        <v>2.20345697592068</v>
      </c>
      <c r="K18" s="88"/>
      <c r="L18" s="56"/>
      <c r="M18" s="56"/>
      <c r="N18" s="3"/>
    </row>
    <row r="19" spans="1:13" ht="19.5" customHeight="1" thickTop="1">
      <c r="A19" t="s">
        <v>1168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1</formula>
      <formula>2</formula>
    </cfRule>
    <cfRule type="cellIs" priority="2" dxfId="1" operator="between" stopIfTrue="1">
      <formula>2</formula>
      <formula>3</formula>
    </cfRule>
    <cfRule type="cellIs" priority="3" dxfId="2" operator="between" stopIfTrue="1">
      <formula>3</formula>
      <formula>10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ht="19.5" customHeight="1" thickBot="1" thickTop="1">
      <c r="B2" s="1"/>
      <c r="C2" s="52"/>
      <c r="D2" s="52"/>
      <c r="E2" s="53">
        <f>Labels5!F81</f>
        <v>0.2511791358880615</v>
      </c>
      <c r="F2" s="54">
        <f>Labels5!F84</f>
        <v>0.5370517578892877</v>
      </c>
      <c r="G2" s="52"/>
      <c r="H2" s="52"/>
      <c r="I2" s="52"/>
      <c r="J2" s="52"/>
      <c r="K2" s="52"/>
      <c r="L2" s="52"/>
      <c r="M2" s="52"/>
      <c r="N2" s="2"/>
    </row>
    <row r="3" spans="2:14" ht="19.5" customHeight="1" thickTop="1">
      <c r="B3" s="1"/>
      <c r="C3" s="52"/>
      <c r="D3" s="52"/>
      <c r="E3" s="55">
        <f>Labels5!F86</f>
        <v>0.5814056919115278</v>
      </c>
      <c r="F3" s="52">
        <f>Labels5!F79</f>
        <v>0.7136354497396931</v>
      </c>
      <c r="G3" s="54">
        <f>Labels5!F83</f>
        <v>0.5695894827511867</v>
      </c>
      <c r="H3" s="56"/>
      <c r="I3" s="56"/>
      <c r="J3" s="56"/>
      <c r="K3" s="52"/>
      <c r="L3" s="52"/>
      <c r="M3" s="52"/>
      <c r="N3" s="2"/>
    </row>
    <row r="4" spans="2:14" ht="19.5" customHeight="1" thickBot="1">
      <c r="B4" s="1"/>
      <c r="C4" s="52"/>
      <c r="D4" s="52"/>
      <c r="E4" s="57">
        <f>Labels5!F80</f>
        <v>1.0535145672691955</v>
      </c>
      <c r="F4" s="58">
        <f>Labels5!F85</f>
        <v>0.5413889525823512</v>
      </c>
      <c r="G4" s="59">
        <f>Labels5!F82</f>
        <v>0.7548228893156574</v>
      </c>
      <c r="H4" s="52"/>
      <c r="I4" s="52"/>
      <c r="J4" s="52"/>
      <c r="K4" s="52"/>
      <c r="L4" s="52"/>
      <c r="M4" s="52"/>
      <c r="N4" s="2"/>
    </row>
    <row r="5" spans="2:14" ht="19.5" customHeight="1" thickBot="1" thickTop="1">
      <c r="B5" s="1"/>
      <c r="C5" s="52"/>
      <c r="D5" s="52"/>
      <c r="E5" s="52"/>
      <c r="F5" s="52"/>
      <c r="G5" s="60">
        <f>Labels5!F20</f>
        <v>0.5425780570738183</v>
      </c>
      <c r="H5" s="54">
        <f>Labels5!F21</f>
        <v>0.7608585583835485</v>
      </c>
      <c r="I5" s="61"/>
      <c r="J5" s="56"/>
      <c r="K5" s="56"/>
      <c r="L5" s="52"/>
      <c r="M5" s="52"/>
      <c r="N5" s="2"/>
    </row>
    <row r="6" spans="2:14" ht="19.5" customHeight="1" thickBot="1" thickTop="1">
      <c r="B6" s="1"/>
      <c r="C6" s="52"/>
      <c r="D6" s="62"/>
      <c r="E6" s="54"/>
      <c r="F6" s="52"/>
      <c r="G6" s="63">
        <f>Labels5!F37</f>
        <v>0.6674445310236101</v>
      </c>
      <c r="H6" s="57">
        <f>Labels5!F41</f>
        <v>0.6570321973854663</v>
      </c>
      <c r="I6" s="64"/>
      <c r="J6" s="52"/>
      <c r="K6" s="52"/>
      <c r="L6" s="52"/>
      <c r="M6" s="52"/>
      <c r="N6" s="2"/>
    </row>
    <row r="7" spans="2:14" ht="19.5" customHeight="1" thickBot="1" thickTop="1">
      <c r="B7" s="1"/>
      <c r="C7" s="52"/>
      <c r="D7" s="52"/>
      <c r="E7" s="65"/>
      <c r="F7" s="52"/>
      <c r="G7" s="66">
        <f>Labels5!F54</f>
        <v>0.7116037141209408</v>
      </c>
      <c r="H7" s="52">
        <f>Labels5!F26</f>
        <v>0.6968728068352061</v>
      </c>
      <c r="I7" s="65">
        <f>Labels5!F60</f>
        <v>0.6425205198064634</v>
      </c>
      <c r="J7" s="52"/>
      <c r="K7" s="56"/>
      <c r="L7" s="56"/>
      <c r="M7" s="56"/>
      <c r="N7" s="3"/>
    </row>
    <row r="8" spans="2:14" ht="19.5" customHeight="1" thickBot="1" thickTop="1">
      <c r="B8" s="1"/>
      <c r="C8" s="115"/>
      <c r="D8" s="115"/>
      <c r="E8" s="115"/>
      <c r="F8" s="116"/>
      <c r="G8" s="66">
        <f>Labels5!F55</f>
        <v>0.7199005364976006</v>
      </c>
      <c r="H8" s="52">
        <f>Labels5!F28</f>
        <v>0.7122492427668963</v>
      </c>
      <c r="I8" s="52">
        <f>Labels5!F27</f>
        <v>0.8415008225233631</v>
      </c>
      <c r="J8" s="54">
        <f>Labels5!F61</f>
        <v>0.4577861301388735</v>
      </c>
      <c r="K8" s="56"/>
      <c r="L8" s="56"/>
      <c r="M8" s="56"/>
      <c r="N8" s="3"/>
    </row>
    <row r="9" spans="2:14" ht="19.5" customHeight="1" thickBot="1" thickTop="1">
      <c r="B9" s="1"/>
      <c r="C9" s="68"/>
      <c r="D9" s="68"/>
      <c r="E9" s="69"/>
      <c r="F9" s="70">
        <f>Labels5!F16</f>
        <v>0.9311455682407175</v>
      </c>
      <c r="G9" s="71">
        <f>Labels5!F15</f>
        <v>0.8328436938634991</v>
      </c>
      <c r="H9" s="72">
        <f>Labels5!F14</f>
        <v>0.9003266092657265</v>
      </c>
      <c r="I9" s="52">
        <f>Labels5!F18</f>
        <v>0.512064079035933</v>
      </c>
      <c r="J9" s="52">
        <f>Labels5!F19</f>
        <v>0.81616827148373</v>
      </c>
      <c r="K9" s="73">
        <f>Labels5!F42</f>
        <v>0.577974754862951</v>
      </c>
      <c r="L9" s="52"/>
      <c r="M9" s="52"/>
      <c r="N9" s="2"/>
    </row>
    <row r="10" spans="2:14" ht="19.5" customHeight="1" thickBot="1" thickTop="1">
      <c r="B10" s="1"/>
      <c r="C10" s="56"/>
      <c r="D10" s="56"/>
      <c r="E10" s="67"/>
      <c r="F10" s="74">
        <f>Labels5!F17</f>
        <v>0.8276626754770406</v>
      </c>
      <c r="G10" s="75">
        <f>Labels5!F13</f>
        <v>0.8185277306577614</v>
      </c>
      <c r="H10" s="71">
        <f>Labels5!F38</f>
        <v>0.6528419203974654</v>
      </c>
      <c r="I10" s="76">
        <f>Labels5!F63</f>
        <v>-0.03456702177415538</v>
      </c>
      <c r="J10" s="77">
        <f>Labels5!F62</f>
        <v>0.54765020712868</v>
      </c>
      <c r="K10" s="72">
        <f>Labels5!F57</f>
        <v>0.29648746785847746</v>
      </c>
      <c r="L10" s="61"/>
      <c r="M10" s="56"/>
      <c r="N10" s="3"/>
    </row>
    <row r="11" spans="2:14" ht="19.5" customHeight="1" thickBot="1" thickTop="1">
      <c r="B11" s="1"/>
      <c r="C11" s="52"/>
      <c r="D11" s="52"/>
      <c r="E11" s="62">
        <f>Labels5!F35</f>
        <v>0.6823139167293055</v>
      </c>
      <c r="F11" s="75">
        <f>Labels5!F34</f>
        <v>0.3362556564022354</v>
      </c>
      <c r="G11" s="52">
        <f>Labels5!F68</f>
        <v>0.5793966548754987</v>
      </c>
      <c r="H11" s="78">
        <f>Labels5!F67</f>
        <v>0.6446600404673251</v>
      </c>
      <c r="I11" s="71">
        <f>Labels5!F56</f>
        <v>0.3765487523636335</v>
      </c>
      <c r="J11" s="70">
        <f>Labels5!F33</f>
        <v>0.30046547762821074</v>
      </c>
      <c r="K11" s="78">
        <f>Labels5!F58</f>
        <v>-0.05798806838276094</v>
      </c>
      <c r="L11" s="79"/>
      <c r="M11" s="80"/>
      <c r="N11" s="2"/>
    </row>
    <row r="12" spans="2:14" ht="19.5" customHeight="1" thickBot="1" thickTop="1">
      <c r="B12" s="1"/>
      <c r="C12" s="56"/>
      <c r="D12" s="67"/>
      <c r="E12" s="81">
        <f>Labels5!F75</f>
        <v>0.9124424992639444</v>
      </c>
      <c r="F12" s="53">
        <f>Labels5!F25</f>
        <v>0.6906318358063737</v>
      </c>
      <c r="G12" s="52">
        <f>Labels5!F23</f>
        <v>0.6467923054617386</v>
      </c>
      <c r="H12" s="52">
        <f>Labels5!F22</f>
        <v>0.7533607998662997</v>
      </c>
      <c r="I12" s="82">
        <f>Labels5!F59</f>
        <v>0.4602830942259386</v>
      </c>
      <c r="J12" s="74">
        <f>Labels5!F29</f>
        <v>0.45219744516950366</v>
      </c>
      <c r="K12" s="83">
        <f>Labels5!F69</f>
        <v>0.20320186390598083</v>
      </c>
      <c r="L12" s="52"/>
      <c r="M12" s="84"/>
      <c r="N12" s="4"/>
    </row>
    <row r="13" spans="2:14" ht="19.5" customHeight="1" thickBot="1" thickTop="1">
      <c r="B13" s="1"/>
      <c r="C13" s="52"/>
      <c r="D13" s="53">
        <f>Labels5!F74</f>
        <v>0.10754314706163992</v>
      </c>
      <c r="E13" s="52">
        <f>Labels5!F77</f>
        <v>0.8253452657982376</v>
      </c>
      <c r="F13" s="57">
        <f>Labels5!F65</f>
        <v>-0.019069331300406223</v>
      </c>
      <c r="G13" s="58">
        <f>Labels5!F24</f>
        <v>0.636158556903059</v>
      </c>
      <c r="H13" s="59">
        <f>Labels5!F71</f>
        <v>0.41698737150620513</v>
      </c>
      <c r="I13" s="62">
        <f>Labels5!F51</f>
        <v>0.4085872686696468</v>
      </c>
      <c r="J13" s="71">
        <f>Labels5!F46</f>
        <v>0.3156541461044666</v>
      </c>
      <c r="K13" s="71">
        <f>Labels5!F44</f>
        <v>0.20026447798703617</v>
      </c>
      <c r="L13" s="64"/>
      <c r="M13" s="84"/>
      <c r="N13" s="4"/>
    </row>
    <row r="14" spans="2:14" ht="19.5" customHeight="1" thickBot="1" thickTop="1">
      <c r="B14" s="1"/>
      <c r="C14" s="52"/>
      <c r="D14" s="57">
        <f>Labels5!F78</f>
        <v>0.8662489940533771</v>
      </c>
      <c r="E14" s="59">
        <f>Labels5!F76</f>
        <v>0.7083475949487505</v>
      </c>
      <c r="F14" s="70">
        <f>Labels5!F31</f>
        <v>0.41286966963857497</v>
      </c>
      <c r="G14" s="78">
        <f>Labels5!F47</f>
        <v>0.33769401520751874</v>
      </c>
      <c r="H14" s="52">
        <f>Labels5!F32</f>
        <v>0</v>
      </c>
      <c r="I14" s="53">
        <f>Labels5!F7</f>
        <v>0.38455192010914896</v>
      </c>
      <c r="J14" s="85">
        <f>Labels5!F5</f>
        <v>0.5817100019583803</v>
      </c>
      <c r="K14" s="54">
        <f>Labels5!F6</f>
        <v>0.5095368093704975</v>
      </c>
      <c r="L14" s="82">
        <f>Labels5!F45</f>
        <v>-0.1886610370848616</v>
      </c>
      <c r="M14" s="52"/>
      <c r="N14" s="2"/>
    </row>
    <row r="15" spans="2:14" ht="19.5" customHeight="1" thickBot="1" thickTop="1">
      <c r="B15" s="1"/>
      <c r="C15" s="84"/>
      <c r="D15" s="84"/>
      <c r="E15" s="67"/>
      <c r="F15" s="74">
        <f>Labels5!F66</f>
        <v>0</v>
      </c>
      <c r="G15" s="83">
        <f>Labels5!F73</f>
        <v>0.22358613975728536</v>
      </c>
      <c r="H15" s="52">
        <f>Labels5!F64</f>
        <v>0.16555841714300334</v>
      </c>
      <c r="I15" s="55">
        <f>Labels5!F12</f>
        <v>0.7268238157304223</v>
      </c>
      <c r="J15" s="52">
        <f>Labels5!F3</f>
        <v>0.9590244979301539</v>
      </c>
      <c r="K15" s="86">
        <f>Labels5!F4</f>
        <v>-0.07919794241013012</v>
      </c>
      <c r="L15" s="61"/>
      <c r="M15" s="84"/>
      <c r="N15" s="2"/>
    </row>
    <row r="16" spans="2:14" ht="19.5" customHeight="1" thickBot="1" thickTop="1">
      <c r="B16" s="1"/>
      <c r="C16" s="52"/>
      <c r="D16" s="59"/>
      <c r="E16" s="85">
        <f>Labels5!F39</f>
        <v>0.22986180602715978</v>
      </c>
      <c r="F16" s="87">
        <f>Labels5!F40</f>
        <v>0.9214537529207603</v>
      </c>
      <c r="G16" s="75">
        <f>Labels5!F48</f>
        <v>0.38928658996212917</v>
      </c>
      <c r="H16" s="52">
        <f>Labels5!F30</f>
        <v>0.2215564920792703</v>
      </c>
      <c r="I16" s="57">
        <f>Labels5!F11</f>
        <v>0.781495120298831</v>
      </c>
      <c r="J16" s="52">
        <f>Labels5!F10</f>
        <v>0.8437245973177911</v>
      </c>
      <c r="K16" s="59">
        <f>Labels5!F9</f>
        <v>0.4439098699974715</v>
      </c>
      <c r="L16" s="81">
        <f>Labels5!F52</f>
        <v>0.28256203890323106</v>
      </c>
      <c r="M16" s="52"/>
      <c r="N16" s="2"/>
    </row>
    <row r="17" spans="2:14" ht="19.5" customHeight="1" thickBot="1" thickTop="1">
      <c r="B17" s="1"/>
      <c r="C17" s="52"/>
      <c r="D17" s="60">
        <f>Labels5!F36</f>
        <v>0.43814343358373353</v>
      </c>
      <c r="E17" s="88"/>
      <c r="F17" s="52"/>
      <c r="G17" s="52"/>
      <c r="H17" s="55">
        <f>Labels5!F49</f>
        <v>0</v>
      </c>
      <c r="I17" s="52">
        <f>Labels5!F70</f>
        <v>0</v>
      </c>
      <c r="J17" s="65">
        <f>Labels5!F8</f>
        <v>0.26252486047820867</v>
      </c>
      <c r="K17" s="52">
        <f>Labels5!F53</f>
        <v>0.3486250811374565</v>
      </c>
      <c r="L17" s="88"/>
      <c r="M17" s="52"/>
      <c r="N17" s="2"/>
    </row>
    <row r="18" spans="2:14" ht="19.5" customHeight="1" thickBot="1" thickTop="1">
      <c r="B18" s="1"/>
      <c r="C18" s="52"/>
      <c r="D18" s="56"/>
      <c r="E18" s="56"/>
      <c r="F18" s="56"/>
      <c r="G18" s="52"/>
      <c r="H18" s="57">
        <f>Labels5!F50</f>
        <v>0.11556162174413442</v>
      </c>
      <c r="I18" s="58">
        <f>Labels5!F72</f>
        <v>0.2253979526610861</v>
      </c>
      <c r="J18" s="89">
        <f>Labels5!F43</f>
        <v>0.2579015096143702</v>
      </c>
      <c r="K18" s="88"/>
      <c r="L18" s="56"/>
      <c r="M18" s="56"/>
      <c r="N18" s="3"/>
    </row>
    <row r="19" spans="1:13" ht="19.5" customHeight="1" thickTop="1">
      <c r="A19" t="s">
        <v>1169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0.0001</formula>
      <formula>0.33</formula>
    </cfRule>
    <cfRule type="cellIs" priority="2" dxfId="1" operator="between" stopIfTrue="1">
      <formula>0.33</formula>
      <formula>0.66</formula>
    </cfRule>
    <cfRule type="cellIs" priority="3" dxfId="2" operator="between" stopIfTrue="1">
      <formula>0.66</formula>
      <formula>10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Labels5!G81</f>
        <v>0.3977254938072655</v>
      </c>
      <c r="F2" s="16">
        <f>Labels5!G84</f>
        <v>0.4220615581791234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Labels5!G86</f>
        <v>0.37676426856920964</v>
      </c>
      <c r="F3" s="2">
        <f>Labels5!G79</f>
        <v>0.4154316008881236</v>
      </c>
      <c r="G3" s="16">
        <f>Labels5!G83</f>
        <v>0.4085295737158845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Labels5!G80</f>
        <v>0.5299973570610519</v>
      </c>
      <c r="F4" s="19">
        <f>Labels5!G85</f>
        <v>0.366399097223451</v>
      </c>
      <c r="G4" s="20">
        <f>Labels5!G82</f>
        <v>0.42014338280772556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Labels5!G20</f>
        <v>0.3983310329509939</v>
      </c>
      <c r="H5" s="16">
        <f>Labels5!G21</f>
        <v>0.4989518236677023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Labels5!G37</f>
        <v>0.36363395787022335</v>
      </c>
      <c r="H6" s="18">
        <f>Labels5!G41</f>
        <v>0.41380841338719376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Labels5!G54</f>
        <v>0.42021975986291693</v>
      </c>
      <c r="H7" s="2">
        <f>Labels5!G26</f>
        <v>0.44032741534997133</v>
      </c>
      <c r="I7" s="26">
        <f>Labels5!G60</f>
        <v>0.4149715627127002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Labels5!G55</f>
        <v>0.4011092112936434</v>
      </c>
      <c r="H8" s="2">
        <f>Labels5!G28</f>
        <v>0.4165002103680828</v>
      </c>
      <c r="I8" s="2">
        <f>Labels5!G27</f>
        <v>0.441918255805939</v>
      </c>
      <c r="J8" s="16">
        <f>Labels5!G61</f>
        <v>0.35880015257905307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Labels5!G16</f>
        <v>0.4814491969709578</v>
      </c>
      <c r="G9" s="32">
        <f>Labels5!G15</f>
        <v>0.46847518175333225</v>
      </c>
      <c r="H9" s="33">
        <f>Labels5!G14</f>
        <v>0.4644266218226505</v>
      </c>
      <c r="I9" s="2">
        <f>Labels5!G18</f>
        <v>0.4628680478609918</v>
      </c>
      <c r="J9" s="2">
        <f>Labels5!G19</f>
        <v>0.4868419505657079</v>
      </c>
      <c r="K9" s="34">
        <f>Labels5!G42</f>
        <v>0.44050986159822003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Labels5!G17</f>
        <v>0.5193687230989956</v>
      </c>
      <c r="G10" s="36">
        <f>Labels5!G13</f>
        <v>0.49510887430430395</v>
      </c>
      <c r="H10" s="32">
        <f>Labels5!G38</f>
        <v>0.3731402407055726</v>
      </c>
      <c r="I10" s="37">
        <f>Labels5!G63</f>
        <v>0.40980521123197566</v>
      </c>
      <c r="J10" s="38">
        <f>Labels5!G62</f>
        <v>0.41408577620825926</v>
      </c>
      <c r="K10" s="33">
        <f>Labels5!G57</f>
        <v>0.39468561276292413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Labels5!G35</f>
        <v>0.39284653691520466</v>
      </c>
      <c r="F11" s="36">
        <f>Labels5!G34</f>
        <v>0.4092959753057106</v>
      </c>
      <c r="G11" s="2">
        <f>Labels5!G68</f>
        <v>0.41674590259430333</v>
      </c>
      <c r="H11" s="39">
        <f>Labels5!G67</f>
        <v>0.4030823879026142</v>
      </c>
      <c r="I11" s="32">
        <f>Labels5!G56</f>
        <v>0.39001299983148363</v>
      </c>
      <c r="J11" s="31">
        <f>Labels5!G33</f>
        <v>0.375059557911509</v>
      </c>
      <c r="K11" s="39">
        <f>Labels5!G58</f>
        <v>0.34374160559189026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Labels5!G75</f>
        <v>0.37892051423140416</v>
      </c>
      <c r="F12" s="15">
        <f>Labels5!G25</f>
        <v>0.434663246738316</v>
      </c>
      <c r="G12" s="2">
        <f>Labels5!G23</f>
        <v>0.4675080777357704</v>
      </c>
      <c r="H12" s="2">
        <f>Labels5!G22</f>
        <v>0.47538670403090466</v>
      </c>
      <c r="I12" s="43">
        <f>Labels5!G59</f>
        <v>0.36487512494788144</v>
      </c>
      <c r="J12" s="35">
        <f>Labels5!G29</f>
        <v>0.3875813420333304</v>
      </c>
      <c r="K12" s="44">
        <f>Labels5!G69</f>
        <v>0.37439639691000826</v>
      </c>
      <c r="L12" s="2"/>
      <c r="M12" s="4"/>
      <c r="N12" s="4"/>
    </row>
    <row r="13" spans="2:14" ht="19.5" customHeight="1" thickBot="1" thickTop="1">
      <c r="B13" s="1"/>
      <c r="C13" s="2"/>
      <c r="D13" s="15">
        <f>Labels5!G74</f>
        <v>0.33919078594896357</v>
      </c>
      <c r="E13" s="2">
        <f>Labels5!G77</f>
        <v>0.40010627447955505</v>
      </c>
      <c r="F13" s="18">
        <f>Labels5!G65</f>
        <v>0.35730051367364213</v>
      </c>
      <c r="G13" s="19">
        <f>Labels5!G24</f>
        <v>0.42289571084763145</v>
      </c>
      <c r="H13" s="20">
        <f>Labels5!G71</f>
        <v>0.35793414669772516</v>
      </c>
      <c r="I13" s="23">
        <f>Labels5!G51</f>
        <v>0.36242979863197855</v>
      </c>
      <c r="J13" s="32">
        <f>Labels5!G46</f>
        <v>0.3817531699730494</v>
      </c>
      <c r="K13" s="32">
        <f>Labels5!G44</f>
        <v>0.3795359984404594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Labels5!G78</f>
        <v>0.4090411419317713</v>
      </c>
      <c r="E14" s="20">
        <f>Labels5!G76</f>
        <v>0.39180767102542446</v>
      </c>
      <c r="F14" s="31">
        <f>Labels5!G31</f>
        <v>0.36258300747464656</v>
      </c>
      <c r="G14" s="39">
        <f>Labels5!G47</f>
        <v>0.3470794991824041</v>
      </c>
      <c r="H14" s="2">
        <f>Labels5!G32</f>
        <v>0.3721972391839323</v>
      </c>
      <c r="I14" s="15">
        <f>Labels5!G7</f>
        <v>0.4263886410058104</v>
      </c>
      <c r="J14" s="45">
        <f>Labels5!G5</f>
        <v>0.4357134477769522</v>
      </c>
      <c r="K14" s="16">
        <f>Labels5!G6</f>
        <v>0.49425478988539895</v>
      </c>
      <c r="L14" s="43">
        <f>Labels5!G45</f>
        <v>0.43924253331764584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Labels5!G66</f>
        <v>0.33414180873456845</v>
      </c>
      <c r="G15" s="44">
        <f>Labels5!G73</f>
        <v>0.35223013583075313</v>
      </c>
      <c r="H15" s="2">
        <f>Labels5!G64</f>
        <v>0.3709872996448079</v>
      </c>
      <c r="I15" s="17">
        <f>Labels5!G12</f>
        <v>0.43209455512889594</v>
      </c>
      <c r="J15" s="2">
        <f>Labels5!G3</f>
        <v>0.5011981727633334</v>
      </c>
      <c r="K15" s="46">
        <f>Labels5!G4</f>
        <v>0.45597594361144766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Labels5!G39</f>
        <v>0.3238872436350778</v>
      </c>
      <c r="F16" s="47">
        <f>Labels5!G40</f>
        <v>0.3642521103733609</v>
      </c>
      <c r="G16" s="36">
        <f>Labels5!G48</f>
        <v>0.37248231291716205</v>
      </c>
      <c r="H16" s="2">
        <f>Labels5!G30</f>
        <v>0.40047036204823094</v>
      </c>
      <c r="I16" s="18">
        <f>Labels5!G11</f>
        <v>0.3935500152692477</v>
      </c>
      <c r="J16" s="2">
        <f>Labels5!G10</f>
        <v>0.5086747710392189</v>
      </c>
      <c r="K16" s="20">
        <f>Labels5!G9</f>
        <v>0.396417073092984</v>
      </c>
      <c r="L16" s="42">
        <f>Labels5!G52</f>
        <v>0.38251661286067806</v>
      </c>
      <c r="M16" s="2"/>
      <c r="N16" s="2"/>
    </row>
    <row r="17" spans="2:14" ht="19.5" customHeight="1" thickBot="1" thickTop="1">
      <c r="B17" s="1"/>
      <c r="C17" s="2"/>
      <c r="D17" s="21">
        <f>Labels5!G36</f>
        <v>0.3744017138186021</v>
      </c>
      <c r="E17" s="48"/>
      <c r="F17" s="2"/>
      <c r="G17" s="2"/>
      <c r="H17" s="17">
        <f>Labels5!G49</f>
        <v>0.3633292499413958</v>
      </c>
      <c r="I17" s="2">
        <f>Labels5!G70</f>
        <v>0.3853951719904153</v>
      </c>
      <c r="J17" s="26">
        <f>Labels5!G8</f>
        <v>0.39585011095380895</v>
      </c>
      <c r="K17" s="2">
        <f>Labels5!G53</f>
        <v>0.3870969488686411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Labels5!G50</f>
        <v>0.4151419287047112</v>
      </c>
      <c r="I18" s="19">
        <f>Labels5!G72</f>
        <v>0.3892554565210544</v>
      </c>
      <c r="J18" s="49">
        <f>Labels5!G43</f>
        <v>0.3812477954691684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0.4</formula>
      <formula>0.45</formula>
    </cfRule>
    <cfRule type="cellIs" priority="2" dxfId="1" operator="between" stopIfTrue="1">
      <formula>0.45</formula>
      <formula>0.5</formula>
    </cfRule>
    <cfRule type="cellIs" priority="3" dxfId="2" operator="between" stopIfTrue="1">
      <formula>0.5</formula>
      <formula>299999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Labels5!H81</f>
        <v>0.10079023410665222</v>
      </c>
      <c r="F2" s="16">
        <f>Labels5!H84</f>
        <v>0.12494939669669192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Labels5!H86</f>
        <v>0.11676775939775985</v>
      </c>
      <c r="F3" s="2">
        <f>Labels5!H79</f>
        <v>0.1451134988487639</v>
      </c>
      <c r="G3" s="16">
        <f>Labels5!H83</f>
        <v>0.13673047421686746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Labels5!H80</f>
        <v>0.15411827451328164</v>
      </c>
      <c r="F4" s="19">
        <f>Labels5!H85</f>
        <v>0.125442725832297</v>
      </c>
      <c r="G4" s="20">
        <f>Labels5!H82</f>
        <v>0.14076012771899482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Labels5!H20</f>
        <v>0.11230405417616018</v>
      </c>
      <c r="H5" s="16">
        <f>Labels5!H21</f>
        <v>0.1255523320987959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Labels5!H37</f>
        <v>0.10173918839282192</v>
      </c>
      <c r="H6" s="18">
        <f>Labels5!H41</f>
        <v>0.11724752727555177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Labels5!H54</f>
        <v>0.13206872498988298</v>
      </c>
      <c r="H7" s="2">
        <f>Labels5!H26</f>
        <v>0.11886598413632032</v>
      </c>
      <c r="I7" s="26">
        <f>Labels5!H60</f>
        <v>0.1238541817208032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Labels5!H55</f>
        <v>0.14144884602610097</v>
      </c>
      <c r="H8" s="2">
        <f>Labels5!H28</f>
        <v>0.11876529836180949</v>
      </c>
      <c r="I8" s="2">
        <f>Labels5!H27</f>
        <v>0.14208680847770627</v>
      </c>
      <c r="J8" s="16">
        <f>Labels5!H61</f>
        <v>0.1006027874286678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Labels5!H16</f>
        <v>0.15779775330979073</v>
      </c>
      <c r="G9" s="32">
        <f>Labels5!H15</f>
        <v>0.15753427835666012</v>
      </c>
      <c r="H9" s="33">
        <f>Labels5!H14</f>
        <v>0.1460382336990993</v>
      </c>
      <c r="I9" s="2">
        <f>Labels5!H18</f>
        <v>0.1048074433640297</v>
      </c>
      <c r="J9" s="2">
        <f>Labels5!H19</f>
        <v>0.1282558190154095</v>
      </c>
      <c r="K9" s="34">
        <f>Labels5!H42</f>
        <v>0.110377770534277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Labels5!H17</f>
        <v>0.16127771801403412</v>
      </c>
      <c r="G10" s="36">
        <f>Labels5!H13</f>
        <v>0.15038379969736093</v>
      </c>
      <c r="H10" s="32">
        <f>Labels5!H38</f>
        <v>0.1404921874612428</v>
      </c>
      <c r="I10" s="37">
        <f>Labels5!H63</f>
        <v>0.1330945587876038</v>
      </c>
      <c r="J10" s="38">
        <f>Labels5!H62</f>
        <v>0.13779231368076905</v>
      </c>
      <c r="K10" s="33">
        <f>Labels5!H57</f>
        <v>0.11145367268569151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Labels5!H35</f>
        <v>0.14720460967321247</v>
      </c>
      <c r="F11" s="36">
        <f>Labels5!H34</f>
        <v>0.14272741897863006</v>
      </c>
      <c r="G11" s="2">
        <f>Labels5!H68</f>
        <v>0.1360590158023811</v>
      </c>
      <c r="H11" s="39">
        <f>Labels5!H67</f>
        <v>0.1435726450535202</v>
      </c>
      <c r="I11" s="32">
        <f>Labels5!H56</f>
        <v>0.10663013723197923</v>
      </c>
      <c r="J11" s="31">
        <f>Labels5!H33</f>
        <v>0.11642372769827769</v>
      </c>
      <c r="K11" s="39">
        <f>Labels5!H58</f>
        <v>0.09523660175462123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Labels5!H75</f>
        <v>0.11803672266996079</v>
      </c>
      <c r="F12" s="15">
        <f>Labels5!H25</f>
        <v>0.1356130596717391</v>
      </c>
      <c r="G12" s="2">
        <f>Labels5!H23</f>
        <v>0.12202951308355803</v>
      </c>
      <c r="H12" s="2">
        <f>Labels5!H22</f>
        <v>0.12494201259011228</v>
      </c>
      <c r="I12" s="43">
        <f>Labels5!H59</f>
        <v>0.11310945185073595</v>
      </c>
      <c r="J12" s="35">
        <f>Labels5!H29</f>
        <v>0.12894835392736237</v>
      </c>
      <c r="K12" s="44">
        <f>Labels5!H69</f>
        <v>0.11516512194901363</v>
      </c>
      <c r="L12" s="2"/>
      <c r="M12" s="4"/>
      <c r="N12" s="4"/>
    </row>
    <row r="13" spans="2:14" ht="19.5" customHeight="1" thickBot="1" thickTop="1">
      <c r="B13" s="1"/>
      <c r="C13" s="2"/>
      <c r="D13" s="15">
        <f>Labels5!H74</f>
        <v>0.10292629925052776</v>
      </c>
      <c r="E13" s="2">
        <f>Labels5!H77</f>
        <v>0.12558121507744424</v>
      </c>
      <c r="F13" s="18">
        <f>Labels5!H65</f>
        <v>0.09973684267895078</v>
      </c>
      <c r="G13" s="19">
        <f>Labels5!H24</f>
        <v>0.1387017289425012</v>
      </c>
      <c r="H13" s="20">
        <f>Labels5!H71</f>
        <v>0.11438433166626472</v>
      </c>
      <c r="I13" s="23">
        <f>Labels5!H51</f>
        <v>0.1294957051426855</v>
      </c>
      <c r="J13" s="32">
        <f>Labels5!H46</f>
        <v>0.134281841596968</v>
      </c>
      <c r="K13" s="32">
        <f>Labels5!H44</f>
        <v>0.12469612309831912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Labels5!H78</f>
        <v>0.12753386531818356</v>
      </c>
      <c r="E14" s="20">
        <f>Labels5!H76</f>
        <v>0.11921858664887375</v>
      </c>
      <c r="F14" s="31">
        <f>Labels5!H31</f>
        <v>0.10858780645794497</v>
      </c>
      <c r="G14" s="39">
        <f>Labels5!H47</f>
        <v>0.11241021965862197</v>
      </c>
      <c r="H14" s="2">
        <f>Labels5!H32</f>
        <v>0.11900231248640147</v>
      </c>
      <c r="I14" s="15">
        <f>Labels5!H7</f>
        <v>0.13348949960367995</v>
      </c>
      <c r="J14" s="45">
        <f>Labels5!H5</f>
        <v>0.1165855823603763</v>
      </c>
      <c r="K14" s="16">
        <f>Labels5!H6</f>
        <v>0.0983508148624046</v>
      </c>
      <c r="L14" s="43">
        <f>Labels5!H45</f>
        <v>0.14036424924745972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Labels5!H66</f>
        <v>0.09328955065379663</v>
      </c>
      <c r="G15" s="44">
        <f>Labels5!H73</f>
        <v>0.10651281006377322</v>
      </c>
      <c r="H15" s="2">
        <f>Labels5!H64</f>
        <v>0.12382343531580464</v>
      </c>
      <c r="I15" s="17">
        <f>Labels5!H12</f>
        <v>0.13799849489159755</v>
      </c>
      <c r="J15" s="2">
        <f>Labels5!H3</f>
        <v>0.127266802822522</v>
      </c>
      <c r="K15" s="46">
        <f>Labels5!H4</f>
        <v>0.13230632692564992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Labels5!H39</f>
        <v>0.09220917580770438</v>
      </c>
      <c r="F16" s="47">
        <f>Labels5!H40</f>
        <v>0.09755773493962783</v>
      </c>
      <c r="G16" s="36">
        <f>Labels5!H48</f>
        <v>0.11538929850106783</v>
      </c>
      <c r="H16" s="2">
        <f>Labels5!H30</f>
        <v>0.12528566309585598</v>
      </c>
      <c r="I16" s="18">
        <f>Labels5!H11</f>
        <v>0.1324924963270654</v>
      </c>
      <c r="J16" s="2">
        <f>Labels5!H10</f>
        <v>0.11924931658042848</v>
      </c>
      <c r="K16" s="20">
        <f>Labels5!H9</f>
        <v>0.12882253576812663</v>
      </c>
      <c r="L16" s="42">
        <f>Labels5!H52</f>
        <v>0.11453373932091471</v>
      </c>
      <c r="M16" s="2"/>
      <c r="N16" s="2"/>
    </row>
    <row r="17" spans="2:14" ht="19.5" customHeight="1" thickBot="1" thickTop="1">
      <c r="B17" s="1"/>
      <c r="C17" s="2"/>
      <c r="D17" s="21">
        <f>Labels5!H36</f>
        <v>0.10367991828478518</v>
      </c>
      <c r="E17" s="48"/>
      <c r="F17" s="2"/>
      <c r="G17" s="2"/>
      <c r="H17" s="17">
        <f>Labels5!H49</f>
        <v>0.11049666839708694</v>
      </c>
      <c r="I17" s="2">
        <f>Labels5!H70</f>
        <v>0.12561322701034072</v>
      </c>
      <c r="J17" s="26">
        <f>Labels5!H8</f>
        <v>0.121119384069589</v>
      </c>
      <c r="K17" s="2">
        <f>Labels5!H53</f>
        <v>0.12758721072766555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Labels5!H50</f>
        <v>0.12852384040638287</v>
      </c>
      <c r="I18" s="19">
        <f>Labels5!H72</f>
        <v>0.12808552808420415</v>
      </c>
      <c r="J18" s="49">
        <f>Labels5!H43</f>
        <v>0.11426055468339757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0.1</formula>
      <formula>0.13</formula>
    </cfRule>
    <cfRule type="cellIs" priority="2" dxfId="1" operator="between" stopIfTrue="1">
      <formula>0.13</formula>
      <formula>0.15</formula>
    </cfRule>
    <cfRule type="cellIs" priority="3" dxfId="2" operator="between" stopIfTrue="1">
      <formula>0.15</formula>
      <formula>299999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5" t="s">
        <v>1173</v>
      </c>
    </row>
    <row r="29" ht="12.75">
      <c r="A29" t="s">
        <v>432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Labels5!I81</f>
        <v>0.2857142857142857</v>
      </c>
      <c r="F2" s="16">
        <f>Labels5!I84</f>
        <v>0.5555555555555556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Labels5!I86</f>
        <v>0.7777777777777778</v>
      </c>
      <c r="F3" s="2">
        <f>Labels5!I79</f>
        <v>0.5</v>
      </c>
      <c r="G3" s="16">
        <f>Labels5!I83</f>
        <v>0.3333333333333333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Labels5!I80</f>
        <v>0.2</v>
      </c>
      <c r="F4" s="19">
        <f>Labels5!I85</f>
        <v>0.3333333333333333</v>
      </c>
      <c r="G4" s="20">
        <f>Labels5!I82</f>
        <v>0.3333333333333333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Labels5!I20</f>
        <v>0.25</v>
      </c>
      <c r="H5" s="16">
        <f>Labels5!I21</f>
        <v>0.375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Labels5!I37</f>
        <v>0.375</v>
      </c>
      <c r="H6" s="18">
        <f>Labels5!I41</f>
        <v>0.625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Labels5!I54</f>
        <v>0.14285714285714285</v>
      </c>
      <c r="H7" s="2">
        <f>Labels5!I26</f>
        <v>0.625</v>
      </c>
      <c r="I7" s="26">
        <f>Labels5!I60</f>
        <v>0.2857142857142857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Labels5!I55</f>
        <v>0.14285714285714285</v>
      </c>
      <c r="H8" s="2">
        <f>Labels5!I28</f>
        <v>0.42857142857142855</v>
      </c>
      <c r="I8" s="2">
        <f>Labels5!I27</f>
        <v>0.5</v>
      </c>
      <c r="J8" s="16">
        <f>Labels5!I61</f>
        <v>0.14285714285714285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Labels5!I16</f>
        <v>0.2857142857142857</v>
      </c>
      <c r="G9" s="32">
        <f>Labels5!I15</f>
        <v>0.125</v>
      </c>
      <c r="H9" s="33">
        <f>Labels5!I14</f>
        <v>0.2857142857142857</v>
      </c>
      <c r="I9" s="2">
        <f>Labels5!I18</f>
        <v>0.42857142857142855</v>
      </c>
      <c r="J9" s="2">
        <f>Labels5!I19</f>
        <v>0.375</v>
      </c>
      <c r="K9" s="34">
        <f>Labels5!I42</f>
        <v>0.5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Labels5!I17</f>
        <v>0.75</v>
      </c>
      <c r="G10" s="36">
        <f>Labels5!I13</f>
        <v>0.125</v>
      </c>
      <c r="H10" s="32">
        <f>Labels5!I38</f>
        <v>0.42857142857142855</v>
      </c>
      <c r="I10" s="37">
        <f>Labels5!I63</f>
        <v>0.14285714285714285</v>
      </c>
      <c r="J10" s="38">
        <f>Labels5!I62</f>
        <v>0.125</v>
      </c>
      <c r="K10" s="33">
        <f>Labels5!I57</f>
        <v>0.25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Labels5!I35</f>
        <v>0.375</v>
      </c>
      <c r="F11" s="36">
        <f>Labels5!I34</f>
        <v>0.5714285714285714</v>
      </c>
      <c r="G11" s="2">
        <f>Labels5!I68</f>
        <v>0.25</v>
      </c>
      <c r="H11" s="39">
        <f>Labels5!I67</f>
        <v>0.42857142857142855</v>
      </c>
      <c r="I11" s="32">
        <f>Labels5!I56</f>
        <v>0.14285714285714285</v>
      </c>
      <c r="J11" s="31">
        <f>Labels5!I33</f>
        <v>0</v>
      </c>
      <c r="K11" s="39">
        <f>Labels5!I58</f>
        <v>0.14285714285714285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Labels5!I75</f>
        <v>0.5555555555555556</v>
      </c>
      <c r="F12" s="15">
        <f>Labels5!I25</f>
        <v>0.375</v>
      </c>
      <c r="G12" s="2">
        <f>Labels5!I23</f>
        <v>0</v>
      </c>
      <c r="H12" s="2">
        <f>Labels5!I22</f>
        <v>0.375</v>
      </c>
      <c r="I12" s="43">
        <f>Labels5!I59</f>
        <v>0.14285714285714285</v>
      </c>
      <c r="J12" s="35">
        <f>Labels5!I29</f>
        <v>0</v>
      </c>
      <c r="K12" s="44">
        <f>Labels5!I69</f>
        <v>0</v>
      </c>
      <c r="L12" s="2"/>
      <c r="M12" s="4"/>
      <c r="N12" s="4"/>
    </row>
    <row r="13" spans="2:14" ht="19.5" customHeight="1" thickBot="1" thickTop="1">
      <c r="B13" s="1"/>
      <c r="C13" s="2"/>
      <c r="D13" s="15">
        <f>Labels5!I74</f>
        <v>0</v>
      </c>
      <c r="E13" s="2">
        <f>Labels5!I77</f>
        <v>0.625</v>
      </c>
      <c r="F13" s="18">
        <f>Labels5!I65</f>
        <v>0.125</v>
      </c>
      <c r="G13" s="19">
        <f>Labels5!I24</f>
        <v>0.42857142857142855</v>
      </c>
      <c r="H13" s="20">
        <f>Labels5!I71</f>
        <v>0.14285714285714285</v>
      </c>
      <c r="I13" s="23">
        <f>Labels5!I51</f>
        <v>0</v>
      </c>
      <c r="J13" s="32">
        <f>Labels5!I46</f>
        <v>0.25</v>
      </c>
      <c r="K13" s="32">
        <f>Labels5!I44</f>
        <v>0.42857142857142855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Labels5!I78</f>
        <v>0.14285714285714285</v>
      </c>
      <c r="E14" s="20">
        <f>Labels5!I76</f>
        <v>0.25</v>
      </c>
      <c r="F14" s="31">
        <f>Labels5!I31</f>
        <v>0.5714285714285714</v>
      </c>
      <c r="G14" s="39">
        <f>Labels5!I47</f>
        <v>0.14285714285714285</v>
      </c>
      <c r="H14" s="2">
        <f>Labels5!I32</f>
        <v>0</v>
      </c>
      <c r="I14" s="15">
        <f>Labels5!I7</f>
        <v>0.125</v>
      </c>
      <c r="J14" s="45">
        <f>Labels5!I5</f>
        <v>0.5</v>
      </c>
      <c r="K14" s="16">
        <f>Labels5!I6</f>
        <v>0.5</v>
      </c>
      <c r="L14" s="43">
        <f>Labels5!I45</f>
        <v>0.5714285714285714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Labels5!I66</f>
        <v>0</v>
      </c>
      <c r="G15" s="44">
        <f>Labels5!I73</f>
        <v>0.2857142857142857</v>
      </c>
      <c r="H15" s="2">
        <f>Labels5!I64</f>
        <v>0</v>
      </c>
      <c r="I15" s="17">
        <f>Labels5!I12</f>
        <v>0.2857142857142857</v>
      </c>
      <c r="J15" s="2">
        <f>Labels5!I3</f>
        <v>0</v>
      </c>
      <c r="K15" s="46">
        <f>Labels5!I4</f>
        <v>0.375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Labels5!I39</f>
        <v>0.14285714285714285</v>
      </c>
      <c r="F16" s="47">
        <f>Labels5!I40</f>
        <v>0.125</v>
      </c>
      <c r="G16" s="36">
        <f>Labels5!I48</f>
        <v>0.14285714285714285</v>
      </c>
      <c r="H16" s="2">
        <f>Labels5!I30</f>
        <v>0.14285714285714285</v>
      </c>
      <c r="I16" s="18">
        <f>Labels5!I11</f>
        <v>0.42857142857142855</v>
      </c>
      <c r="J16" s="2">
        <f>Labels5!I10</f>
        <v>0</v>
      </c>
      <c r="K16" s="20">
        <f>Labels5!I9</f>
        <v>0.125</v>
      </c>
      <c r="L16" s="42">
        <f>Labels5!I52</f>
        <v>0.125</v>
      </c>
      <c r="M16" s="2"/>
      <c r="N16" s="2"/>
    </row>
    <row r="17" spans="2:14" ht="19.5" customHeight="1" thickBot="1" thickTop="1">
      <c r="B17" s="1"/>
      <c r="C17" s="2"/>
      <c r="D17" s="21">
        <f>Labels5!I36</f>
        <v>0.14285714285714285</v>
      </c>
      <c r="E17" s="48"/>
      <c r="F17" s="2"/>
      <c r="G17" s="2"/>
      <c r="H17" s="17">
        <f>Labels5!I49</f>
        <v>0.14285714285714285</v>
      </c>
      <c r="I17" s="2">
        <f>Labels5!I70</f>
        <v>0.14285714285714285</v>
      </c>
      <c r="J17" s="26">
        <f>Labels5!I8</f>
        <v>0.2857142857142857</v>
      </c>
      <c r="K17" s="2">
        <f>Labels5!I53</f>
        <v>0.125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Labels5!I50</f>
        <v>0.2857142857142857</v>
      </c>
      <c r="I18" s="19">
        <f>Labels5!I72</f>
        <v>0.14285714285714285</v>
      </c>
      <c r="J18" s="49">
        <f>Labels5!I43</f>
        <v>0.125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0.3</formula>
      <formula>0.4</formula>
    </cfRule>
    <cfRule type="cellIs" priority="2" dxfId="1" operator="between" stopIfTrue="1">
      <formula>0.4</formula>
      <formula>0.5</formula>
    </cfRule>
    <cfRule type="cellIs" priority="3" dxfId="2" operator="between" stopIfTrue="1">
      <formula>0.5</formula>
      <formula>299999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4" width="5.7109375" style="0" customWidth="1"/>
    <col min="15" max="15" width="3.7109375" style="0" customWidth="1"/>
    <col min="16" max="16384" width="4.7109375" style="0" customWidth="1"/>
  </cols>
  <sheetData>
    <row r="1" spans="1:13" ht="19.5" customHeight="1" thickBot="1">
      <c r="A1" s="5" t="s">
        <v>1175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4" ht="19.5" customHeight="1" thickBot="1" thickTop="1">
      <c r="B2" s="1"/>
      <c r="C2" s="2"/>
      <c r="D2" s="2"/>
      <c r="E2" s="15">
        <f>Labels5!J81</f>
        <v>0.614488410494771</v>
      </c>
      <c r="F2" s="16">
        <f>Labels5!J84</f>
        <v>0.5551443828441209</v>
      </c>
      <c r="G2" s="2"/>
      <c r="H2" s="2"/>
      <c r="I2" s="2"/>
      <c r="J2" s="2"/>
      <c r="K2" s="2"/>
      <c r="L2" s="2"/>
      <c r="M2" s="2"/>
      <c r="N2" s="2"/>
    </row>
    <row r="3" spans="2:14" ht="19.5" customHeight="1" thickTop="1">
      <c r="B3" s="1"/>
      <c r="C3" s="2"/>
      <c r="D3" s="2"/>
      <c r="E3" s="17">
        <f>Labels5!J86</f>
        <v>0.5002776342975207</v>
      </c>
      <c r="F3" s="2">
        <f>Labels5!J79</f>
        <v>0.43399034481475623</v>
      </c>
      <c r="G3" s="16">
        <f>Labels5!J83</f>
        <v>0.5224252273116045</v>
      </c>
      <c r="H3" s="3"/>
      <c r="I3" s="3"/>
      <c r="J3" s="3"/>
      <c r="K3" s="2"/>
      <c r="L3" s="2"/>
      <c r="M3" s="2"/>
      <c r="N3" s="2"/>
    </row>
    <row r="4" spans="2:14" ht="19.5" customHeight="1" thickBot="1">
      <c r="B4" s="1"/>
      <c r="C4" s="2"/>
      <c r="D4" s="2"/>
      <c r="E4" s="18">
        <f>Labels5!J80</f>
        <v>0.42711918482920896</v>
      </c>
      <c r="F4" s="19">
        <f>Labels5!J85</f>
        <v>0.5291126122072837</v>
      </c>
      <c r="G4" s="20">
        <f>Labels5!J82</f>
        <v>0.5302356829456228</v>
      </c>
      <c r="H4" s="2"/>
      <c r="I4" s="2"/>
      <c r="J4" s="2"/>
      <c r="K4" s="2"/>
      <c r="L4" s="2"/>
      <c r="M4" s="2"/>
      <c r="N4" s="2"/>
    </row>
    <row r="5" spans="2:14" ht="19.5" customHeight="1" thickBot="1" thickTop="1">
      <c r="B5" s="1"/>
      <c r="C5" s="2"/>
      <c r="D5" s="2"/>
      <c r="E5" s="2"/>
      <c r="F5" s="2"/>
      <c r="G5" s="21">
        <f>Labels5!J20</f>
        <v>0.4385431773236651</v>
      </c>
      <c r="H5" s="16">
        <f>Labels5!J21</f>
        <v>0.33656059956493434</v>
      </c>
      <c r="I5" s="22"/>
      <c r="J5" s="3"/>
      <c r="K5" s="3"/>
      <c r="L5" s="2"/>
      <c r="M5" s="2"/>
      <c r="N5" s="2"/>
    </row>
    <row r="6" spans="2:14" ht="19.5" customHeight="1" thickBot="1" thickTop="1">
      <c r="B6" s="1"/>
      <c r="C6" s="2"/>
      <c r="D6" s="23"/>
      <c r="E6" s="16"/>
      <c r="F6" s="2"/>
      <c r="G6" s="24">
        <f>Labels5!J37</f>
        <v>0.492749318299283</v>
      </c>
      <c r="H6" s="18">
        <f>Labels5!J41</f>
        <v>0.38284236454796455</v>
      </c>
      <c r="I6" s="25"/>
      <c r="J6" s="2"/>
      <c r="K6" s="2"/>
      <c r="L6" s="2"/>
      <c r="M6" s="2"/>
      <c r="N6" s="2"/>
    </row>
    <row r="7" spans="2:14" ht="19.5" customHeight="1" thickBot="1" thickTop="1">
      <c r="B7" s="1"/>
      <c r="C7" s="2"/>
      <c r="D7" s="2"/>
      <c r="E7" s="26"/>
      <c r="F7" s="2"/>
      <c r="G7" s="27">
        <f>Labels5!J54</f>
        <v>0.4866082281602289</v>
      </c>
      <c r="H7" s="2">
        <f>Labels5!J26</f>
        <v>0.4686859872165951</v>
      </c>
      <c r="I7" s="26">
        <f>Labels5!J60</f>
        <v>0.4075828359633609</v>
      </c>
      <c r="J7" s="2"/>
      <c r="K7" s="3"/>
      <c r="L7" s="3"/>
      <c r="M7" s="3"/>
      <c r="N7" s="3"/>
    </row>
    <row r="8" spans="2:14" ht="19.5" customHeight="1" thickBot="1" thickTop="1">
      <c r="B8" s="1"/>
      <c r="C8" s="113"/>
      <c r="D8" s="113"/>
      <c r="E8" s="113"/>
      <c r="F8" s="114"/>
      <c r="G8" s="27">
        <f>Labels5!J55</f>
        <v>0.48403913541728766</v>
      </c>
      <c r="H8" s="2">
        <f>Labels5!J28</f>
        <v>0.5218697058370553</v>
      </c>
      <c r="I8" s="2">
        <f>Labels5!J27</f>
        <v>0.4651857538636136</v>
      </c>
      <c r="J8" s="16">
        <f>Labels5!J61</f>
        <v>0.4989665188530636</v>
      </c>
      <c r="K8" s="3"/>
      <c r="L8" s="3"/>
      <c r="M8" s="3"/>
      <c r="N8" s="3"/>
    </row>
    <row r="9" spans="2:14" ht="19.5" customHeight="1" thickBot="1" thickTop="1">
      <c r="B9" s="1"/>
      <c r="C9" s="29"/>
      <c r="D9" s="29"/>
      <c r="E9" s="30"/>
      <c r="F9" s="31">
        <f>Labels5!J16</f>
        <v>0.36498072270788784</v>
      </c>
      <c r="G9" s="32">
        <f>Labels5!J15</f>
        <v>0.41835365230776816</v>
      </c>
      <c r="H9" s="33">
        <f>Labels5!J14</f>
        <v>0.4648760642473281</v>
      </c>
      <c r="I9" s="2">
        <f>Labels5!J18</f>
        <v>0.38785954426596936</v>
      </c>
      <c r="J9" s="2">
        <f>Labels5!J19</f>
        <v>0.3685514850199708</v>
      </c>
      <c r="K9" s="34">
        <f>Labels5!J42</f>
        <v>0.489865866810461</v>
      </c>
      <c r="L9" s="2"/>
      <c r="M9" s="2"/>
      <c r="N9" s="2"/>
    </row>
    <row r="10" spans="2:14" ht="19.5" customHeight="1" thickBot="1" thickTop="1">
      <c r="B10" s="1"/>
      <c r="C10" s="3"/>
      <c r="D10" s="3"/>
      <c r="E10" s="28"/>
      <c r="F10" s="35">
        <f>Labels5!J17</f>
        <v>0.3703372899283112</v>
      </c>
      <c r="G10" s="36">
        <f>Labels5!J13</f>
        <v>0.4286478679298939</v>
      </c>
      <c r="H10" s="32">
        <f>Labels5!J38</f>
        <v>0.5002199340817287</v>
      </c>
      <c r="I10" s="37">
        <f>Labels5!J63</f>
        <v>0.4535061550594932</v>
      </c>
      <c r="J10" s="38">
        <f>Labels5!J62</f>
        <v>0.48147315119039297</v>
      </c>
      <c r="K10" s="33">
        <f>Labels5!J57</f>
        <v>0.4968213215053217</v>
      </c>
      <c r="L10" s="22"/>
      <c r="M10" s="3"/>
      <c r="N10" s="3"/>
    </row>
    <row r="11" spans="2:14" ht="19.5" customHeight="1" thickBot="1" thickTop="1">
      <c r="B11" s="1"/>
      <c r="C11" s="2"/>
      <c r="D11" s="2"/>
      <c r="E11" s="23">
        <f>Labels5!J35</f>
        <v>0.4702315446236812</v>
      </c>
      <c r="F11" s="36">
        <f>Labels5!J34</f>
        <v>0.46928224160455195</v>
      </c>
      <c r="G11" s="2">
        <f>Labels5!J68</f>
        <v>0.48292781937446033</v>
      </c>
      <c r="H11" s="39">
        <f>Labels5!J67</f>
        <v>0.4843386380578874</v>
      </c>
      <c r="I11" s="32">
        <f>Labels5!J56</f>
        <v>0.4989294840803923</v>
      </c>
      <c r="J11" s="31">
        <f>Labels5!J33</f>
        <v>0.5334798485049588</v>
      </c>
      <c r="K11" s="39">
        <f>Labels5!J58</f>
        <v>0.5434549107039178</v>
      </c>
      <c r="L11" s="40"/>
      <c r="M11" s="41"/>
      <c r="N11" s="2"/>
    </row>
    <row r="12" spans="2:14" ht="19.5" customHeight="1" thickBot="1" thickTop="1">
      <c r="B12" s="1"/>
      <c r="C12" s="3"/>
      <c r="D12" s="28"/>
      <c r="E12" s="42">
        <f>Labels5!J75</f>
        <v>0.5359750859106529</v>
      </c>
      <c r="F12" s="15">
        <f>Labels5!J25</f>
        <v>0.4601643005655502</v>
      </c>
      <c r="G12" s="2">
        <f>Labels5!J23</f>
        <v>0.456852249918146</v>
      </c>
      <c r="H12" s="2">
        <f>Labels5!J22</f>
        <v>0.4421562894920497</v>
      </c>
      <c r="I12" s="43">
        <f>Labels5!J59</f>
        <v>0.5310366970636042</v>
      </c>
      <c r="J12" s="35">
        <f>Labels5!J29</f>
        <v>0.5139919141191919</v>
      </c>
      <c r="K12" s="44">
        <f>Labels5!J69</f>
        <v>0.5251517305484171</v>
      </c>
      <c r="L12" s="2"/>
      <c r="M12" s="4"/>
      <c r="N12" s="4"/>
    </row>
    <row r="13" spans="2:14" ht="19.5" customHeight="1" thickBot="1" thickTop="1">
      <c r="B13" s="1"/>
      <c r="C13" s="2"/>
      <c r="D13" s="15">
        <f>Labels5!J74</f>
        <v>0.5701344232314145</v>
      </c>
      <c r="E13" s="2">
        <f>Labels5!J77</f>
        <v>0.42480177155511106</v>
      </c>
      <c r="F13" s="18">
        <f>Labels5!J65</f>
        <v>0.5178765542824544</v>
      </c>
      <c r="G13" s="19">
        <f>Labels5!J24</f>
        <v>0.48567044860764885</v>
      </c>
      <c r="H13" s="20">
        <f>Labels5!J71</f>
        <v>0.5124134917023875</v>
      </c>
      <c r="I13" s="23">
        <f>Labels5!J51</f>
        <v>0.5430495784472139</v>
      </c>
      <c r="J13" s="32">
        <f>Labels5!J46</f>
        <v>0.5281107314131465</v>
      </c>
      <c r="K13" s="32">
        <f>Labels5!J44</f>
        <v>0.5566278346260234</v>
      </c>
      <c r="L13" s="25"/>
      <c r="M13" s="4"/>
      <c r="N13" s="4"/>
    </row>
    <row r="14" spans="2:14" ht="19.5" customHeight="1" thickBot="1" thickTop="1">
      <c r="B14" s="1"/>
      <c r="C14" s="2"/>
      <c r="D14" s="18">
        <f>Labels5!J78</f>
        <v>0.4334014097857746</v>
      </c>
      <c r="E14" s="20">
        <f>Labels5!J76</f>
        <v>0.46510744983223257</v>
      </c>
      <c r="F14" s="31">
        <f>Labels5!J31</f>
        <v>0.5017294845578593</v>
      </c>
      <c r="G14" s="39">
        <f>Labels5!J47</f>
        <v>0.534618489179708</v>
      </c>
      <c r="H14" s="2">
        <f>Labels5!J32</f>
        <v>0.5215513477778193</v>
      </c>
      <c r="I14" s="15">
        <f>Labels5!J7</f>
        <v>0.4318680748820245</v>
      </c>
      <c r="J14" s="45">
        <f>Labels5!J5</f>
        <v>0.48115260921469993</v>
      </c>
      <c r="K14" s="16">
        <f>Labels5!J6</f>
        <v>0.41173187287411783</v>
      </c>
      <c r="L14" s="43">
        <f>Labels5!J45</f>
        <v>0.4992034082745965</v>
      </c>
      <c r="M14" s="2"/>
      <c r="N14" s="2"/>
    </row>
    <row r="15" spans="2:14" ht="19.5" customHeight="1" thickBot="1" thickTop="1">
      <c r="B15" s="1"/>
      <c r="C15" s="4"/>
      <c r="D15" s="4"/>
      <c r="E15" s="28"/>
      <c r="F15" s="35">
        <f>Labels5!J66</f>
        <v>0.5748062666784383</v>
      </c>
      <c r="G15" s="44">
        <f>Labels5!J73</f>
        <v>0.5227388421924943</v>
      </c>
      <c r="H15" s="2">
        <f>Labels5!J64</f>
        <v>0.5392682268573852</v>
      </c>
      <c r="I15" s="17">
        <f>Labels5!J12</f>
        <v>0.48481631271793474</v>
      </c>
      <c r="J15" s="2">
        <f>Labels5!J3</f>
        <v>0.4851873490546027</v>
      </c>
      <c r="K15" s="46">
        <f>Labels5!J4</f>
        <v>0.44968386348108064</v>
      </c>
      <c r="L15" s="22"/>
      <c r="M15" s="4"/>
      <c r="N15" s="2"/>
    </row>
    <row r="16" spans="2:14" ht="19.5" customHeight="1" thickBot="1" thickTop="1">
      <c r="B16" s="1"/>
      <c r="C16" s="2"/>
      <c r="D16" s="20"/>
      <c r="E16" s="45">
        <f>Labels5!J39</f>
        <v>0.5364696973411457</v>
      </c>
      <c r="F16" s="47">
        <f>Labels5!J40</f>
        <v>0.5564244311488985</v>
      </c>
      <c r="G16" s="36">
        <f>Labels5!J48</f>
        <v>0.49524140044146797</v>
      </c>
      <c r="H16" s="2">
        <f>Labels5!J30</f>
        <v>0.5145775528450725</v>
      </c>
      <c r="I16" s="18">
        <f>Labels5!J11</f>
        <v>0.47731349859946914</v>
      </c>
      <c r="J16" s="2">
        <f>Labels5!J10</f>
        <v>0.40863508145760175</v>
      </c>
      <c r="K16" s="20">
        <f>Labels5!J9</f>
        <v>0.5079078581525032</v>
      </c>
      <c r="L16" s="42">
        <f>Labels5!J52</f>
        <v>0.5374231310230985</v>
      </c>
      <c r="M16" s="2"/>
      <c r="N16" s="2"/>
    </row>
    <row r="17" spans="2:14" ht="19.5" customHeight="1" thickBot="1" thickTop="1">
      <c r="B17" s="1"/>
      <c r="C17" s="2"/>
      <c r="D17" s="21">
        <f>Labels5!J36</f>
        <v>0.5066880138416204</v>
      </c>
      <c r="E17" s="48"/>
      <c r="F17" s="2"/>
      <c r="G17" s="2"/>
      <c r="H17" s="17">
        <f>Labels5!J49</f>
        <v>0.5186753409485689</v>
      </c>
      <c r="I17" s="2">
        <f>Labels5!J70</f>
        <v>0.5227657181890533</v>
      </c>
      <c r="J17" s="26">
        <f>Labels5!J8</f>
        <v>0.49408628258736953</v>
      </c>
      <c r="K17" s="2">
        <f>Labels5!J53</f>
        <v>0.5148352441225928</v>
      </c>
      <c r="L17" s="48"/>
      <c r="M17" s="2"/>
      <c r="N17" s="2"/>
    </row>
    <row r="18" spans="2:14" ht="19.5" customHeight="1" thickBot="1" thickTop="1">
      <c r="B18" s="1"/>
      <c r="C18" s="2"/>
      <c r="D18" s="3"/>
      <c r="E18" s="3"/>
      <c r="F18" s="3"/>
      <c r="G18" s="2"/>
      <c r="H18" s="18">
        <f>Labels5!J50</f>
        <v>0.5611667183488966</v>
      </c>
      <c r="I18" s="19">
        <f>Labels5!J72</f>
        <v>0.5194154730748901</v>
      </c>
      <c r="J18" s="49">
        <f>Labels5!J43</f>
        <v>0.5107351462529398</v>
      </c>
      <c r="K18" s="48"/>
      <c r="L18" s="3"/>
      <c r="M18" s="3"/>
      <c r="N18" s="3"/>
    </row>
    <row r="19" spans="3:13" ht="19.5" customHeight="1" thickTop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9.5" customHeight="1"/>
    <row r="21" ht="19.5" customHeight="1"/>
    <row r="22" ht="19.5" customHeight="1"/>
    <row r="32" ht="14.25" customHeight="1"/>
  </sheetData>
  <mergeCells count="1">
    <mergeCell ref="C8:F8"/>
  </mergeCells>
  <conditionalFormatting sqref="C1:M19">
    <cfRule type="cellIs" priority="1" dxfId="0" operator="between" stopIfTrue="1">
      <formula>0.4</formula>
      <formula>0.5</formula>
    </cfRule>
    <cfRule type="cellIs" priority="2" dxfId="1" operator="between" stopIfTrue="1">
      <formula>0.5</formula>
      <formula>0.6</formula>
    </cfRule>
    <cfRule type="cellIs" priority="3" dxfId="2" operator="between" stopIfTrue="1">
      <formula>0.6</formula>
      <formula>299999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dannyd</dc:creator>
  <cp:keywords/>
  <dc:description/>
  <cp:lastModifiedBy> </cp:lastModifiedBy>
  <cp:lastPrinted>2003-05-19T14:20:31Z</cp:lastPrinted>
  <dcterms:created xsi:type="dcterms:W3CDTF">2002-04-16T13:49:29Z</dcterms:created>
  <dcterms:modified xsi:type="dcterms:W3CDTF">2004-12-06T12:32:36Z</dcterms:modified>
  <cp:category/>
  <cp:version/>
  <cp:contentType/>
  <cp:contentStatus/>
</cp:coreProperties>
</file>