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30020" yWindow="420" windowWidth="33480" windowHeight="27100" tabRatio="500"/>
  </bookViews>
  <sheets>
    <sheet name="Sheet1" sheetId="1" r:id="rId1"/>
  </sheets>
  <calcPr calcId="140000" calcOnSave="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4" i="1" l="1"/>
  <c r="G5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" i="1"/>
  <c r="H2" i="1"/>
  <c r="E21" i="1"/>
  <c r="E2" i="1"/>
  <c r="H79" i="1"/>
  <c r="G79" i="1"/>
  <c r="E79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28" i="1"/>
  <c r="G77" i="1"/>
  <c r="H77" i="1"/>
  <c r="I77" i="1"/>
  <c r="G78" i="1"/>
  <c r="H78" i="1"/>
  <c r="I78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H21" i="1"/>
  <c r="H22" i="1"/>
  <c r="H28" i="1"/>
  <c r="I29" i="1"/>
  <c r="G22" i="1"/>
  <c r="G29" i="1"/>
  <c r="H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28" i="1"/>
  <c r="I28" i="1"/>
  <c r="G80" i="1"/>
  <c r="H3" i="1"/>
  <c r="H80" i="1"/>
  <c r="E80" i="1"/>
  <c r="E3" i="1"/>
  <c r="H4" i="1"/>
  <c r="E4" i="1"/>
  <c r="H5" i="1"/>
  <c r="E5" i="1"/>
  <c r="H6" i="1"/>
  <c r="E6" i="1"/>
  <c r="H7" i="1"/>
  <c r="E7" i="1"/>
  <c r="H8" i="1"/>
  <c r="E8" i="1"/>
  <c r="H9" i="1"/>
  <c r="E9" i="1"/>
  <c r="H10" i="1"/>
  <c r="E10" i="1"/>
  <c r="H11" i="1"/>
  <c r="E11" i="1"/>
  <c r="H12" i="1"/>
  <c r="E12" i="1"/>
  <c r="H13" i="1"/>
  <c r="E13" i="1"/>
  <c r="H14" i="1"/>
  <c r="E14" i="1"/>
  <c r="H15" i="1"/>
  <c r="E15" i="1"/>
  <c r="H16" i="1"/>
  <c r="E16" i="1"/>
  <c r="H17" i="1"/>
  <c r="E17" i="1"/>
  <c r="H18" i="1"/>
  <c r="E18" i="1"/>
  <c r="H19" i="1"/>
  <c r="E19" i="1"/>
  <c r="H20" i="1"/>
  <c r="E20" i="1"/>
  <c r="H90" i="1"/>
  <c r="H91" i="1"/>
  <c r="H92" i="1"/>
  <c r="H93" i="1"/>
  <c r="H94" i="1"/>
  <c r="H95" i="1"/>
  <c r="H96" i="1"/>
  <c r="H97" i="1"/>
  <c r="H81" i="1"/>
  <c r="H82" i="1"/>
  <c r="H83" i="1"/>
  <c r="H84" i="1"/>
  <c r="H85" i="1"/>
  <c r="H86" i="1"/>
  <c r="H87" i="1"/>
  <c r="H88" i="1"/>
  <c r="H89" i="1"/>
  <c r="G81" i="1"/>
  <c r="E81" i="1"/>
  <c r="G82" i="1"/>
  <c r="E82" i="1"/>
  <c r="G83" i="1"/>
  <c r="E83" i="1"/>
  <c r="G84" i="1"/>
  <c r="E84" i="1"/>
  <c r="G85" i="1"/>
  <c r="E85" i="1"/>
  <c r="G86" i="1"/>
  <c r="E86" i="1"/>
  <c r="G87" i="1"/>
  <c r="E87" i="1"/>
  <c r="G88" i="1"/>
  <c r="E88" i="1"/>
  <c r="G89" i="1"/>
  <c r="E89" i="1"/>
  <c r="G90" i="1"/>
  <c r="E90" i="1"/>
  <c r="G91" i="1"/>
  <c r="E91" i="1"/>
  <c r="G92" i="1"/>
  <c r="E92" i="1"/>
  <c r="G93" i="1"/>
  <c r="E93" i="1"/>
  <c r="G94" i="1"/>
  <c r="E94" i="1"/>
  <c r="G95" i="1"/>
  <c r="E95" i="1"/>
  <c r="G96" i="1"/>
  <c r="E96" i="1"/>
  <c r="G97" i="1"/>
  <c r="E97" i="1"/>
</calcChain>
</file>

<file path=xl/sharedStrings.xml><?xml version="1.0" encoding="utf-8"?>
<sst xmlns="http://schemas.openxmlformats.org/spreadsheetml/2006/main" count="260" uniqueCount="175">
  <si>
    <t>Australia</t>
  </si>
  <si>
    <t xml:space="preserve">Canada </t>
  </si>
  <si>
    <t>Denmark</t>
  </si>
  <si>
    <t xml:space="preserve">Finland </t>
  </si>
  <si>
    <t xml:space="preserve">France </t>
  </si>
  <si>
    <t xml:space="preserve">Germany </t>
  </si>
  <si>
    <t>Ireland</t>
  </si>
  <si>
    <t>Italy</t>
  </si>
  <si>
    <t xml:space="preserve">Japan </t>
  </si>
  <si>
    <t>Korea</t>
  </si>
  <si>
    <t>Netherlands</t>
  </si>
  <si>
    <t>New Zealand</t>
  </si>
  <si>
    <t>Norway</t>
  </si>
  <si>
    <t>Portugal</t>
  </si>
  <si>
    <t>Singapore</t>
  </si>
  <si>
    <t>Spain</t>
  </si>
  <si>
    <t xml:space="preserve">Sweden </t>
  </si>
  <si>
    <t xml:space="preserve">Switzerland </t>
  </si>
  <si>
    <t>UK</t>
  </si>
  <si>
    <t>USA</t>
  </si>
  <si>
    <t>1% 1983</t>
  </si>
  <si>
    <t xml:space="preserve"> 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</si>
  <si>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</si>
  <si>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</si>
  <si>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</si>
  <si>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</si>
  <si>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</si>
  <si>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</si>
  <si>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</si>
  <si>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</si>
  <si>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</si>
  <si>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</si>
  <si>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</si>
  <si>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</si>
  <si>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</si>
  <si>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</si>
  <si>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</si>
  <si>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</si>
  <si>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</si>
  <si>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</si>
  <si>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</si>
  <si>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</si>
  <si>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</si>
  <si>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</si>
  <si>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</si>
  <si>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</si>
  <si>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</si>
  <si>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</si>
  <si>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</si>
  <si>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</si>
  <si>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</si>
  <si>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</si>
  <si>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</si>
  <si>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</si>
  <si>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</si>
  <si>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</si>
  <si>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</si>
  <si>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</si>
  <si>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</si>
  <si>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</si>
  <si>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</si>
  <si>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</si>
  <si>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</si>
  <si>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</si>
  <si>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</si>
  <si>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</si>
  <si>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</si>
  <si>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</si>
  <si>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</si>
  <si>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</si>
  <si>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</si>
  <si>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</si>
  <si>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</si>
  <si>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Pop 2014</t>
  </si>
  <si>
    <t>AL</t>
  </si>
  <si>
    <t>AK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</si>
  <si>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</si>
  <si>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</si>
  <si>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</si>
  <si>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</si>
  <si>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</si>
  <si>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</si>
  <si>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</si>
  <si>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</si>
  <si>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</si>
  <si>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</si>
  <si>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</si>
  <si>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</si>
  <si>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</si>
  <si>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</si>
  <si>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</si>
  <si>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</si>
  <si>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</si>
  <si>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</si>
  <si>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</si>
  <si>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</si>
  <si>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</si>
  <si>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</si>
  <si>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</si>
  <si>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</si>
  <si>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</si>
  <si>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</si>
  <si>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</si>
  <si>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</si>
  <si>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</si>
  <si>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</si>
  <si>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</si>
  <si>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</si>
  <si>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</si>
  <si>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</si>
  <si>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</si>
  <si>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</si>
  <si>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</si>
  <si>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</si>
  <si>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</si>
  <si>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</si>
  <si>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</si>
  <si>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</si>
  <si>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</si>
  <si>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</si>
  <si>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</si>
  <si>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</si>
  <si>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</si>
  <si>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</si>
  <si>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</si>
  <si>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FR</t>
  </si>
  <si>
    <t>IE</t>
  </si>
  <si>
    <t>IT</t>
  </si>
  <si>
    <t>JP</t>
  </si>
  <si>
    <t>KR</t>
  </si>
  <si>
    <t>NL</t>
  </si>
  <si>
    <t>NZ</t>
  </si>
  <si>
    <t>NO</t>
  </si>
  <si>
    <t>PT</t>
  </si>
  <si>
    <t>SG</t>
  </si>
  <si>
    <t>SE</t>
  </si>
  <si>
    <t>CH</t>
  </si>
  <si>
    <t>GB</t>
  </si>
  <si>
    <t>GE</t>
  </si>
  <si>
    <t>AU</t>
  </si>
  <si>
    <t>DK</t>
  </si>
  <si>
    <t>FI</t>
  </si>
  <si>
    <t>SP</t>
  </si>
  <si>
    <t>Inequality</t>
  </si>
  <si>
    <t>(millions)</t>
  </si>
  <si>
    <t>(chained 2009 dollars per capita)</t>
  </si>
  <si>
    <t>(years)</t>
  </si>
  <si>
    <t>(global acres per person)</t>
  </si>
  <si>
    <t>(global acres)</t>
  </si>
  <si>
    <t>State</t>
  </si>
  <si>
    <t>Population</t>
  </si>
  <si>
    <t>Gross Domestic Product, 2014</t>
  </si>
  <si>
    <t>Life Expectancy at Birth</t>
  </si>
  <si>
    <t>Human Development Index</t>
  </si>
  <si>
    <t>Carbon Footprint</t>
  </si>
  <si>
    <t>Non-carbon Footprint</t>
  </si>
  <si>
    <t>Total Ecological Footprint</t>
  </si>
  <si>
    <t>Biocapacity</t>
  </si>
  <si>
    <t>Biocapacity Deficit (if negative)</t>
  </si>
  <si>
    <t>State's Carbon Footprint</t>
  </si>
  <si>
    <t>State's Non-carbon Footprint</t>
  </si>
  <si>
    <t>State's Total Ecological Footprint</t>
  </si>
  <si>
    <t>State's Biocapacity</t>
  </si>
  <si>
    <t>State's Biocapacity Deficit (if negative)</t>
  </si>
  <si>
    <t>United States</t>
  </si>
  <si>
    <t>Carbon Footprint 2012</t>
  </si>
  <si>
    <t>Non-carbon Footprint 2012</t>
  </si>
  <si>
    <t>http://footprintnetwork.org/documents/State_of_the_States_results_2015.xlsx</t>
  </si>
  <si>
    <t>Footprint2012</t>
  </si>
  <si>
    <t>Finland and Norway estimated from Sweden given overall fooprint estimates for all three countries(in column I above).</t>
  </si>
  <si>
    <t>Source: Global Footprint Network (2016) National Footprint Accounts</t>
  </si>
  <si>
    <t>2016, ecological wealth of the 50 states of the USA, and the World</t>
  </si>
  <si>
    <t>Income and Wealth Database, http://footprintnetwork.org/documents/</t>
  </si>
  <si>
    <t>State_of_the_States_results_2015.xlsx.</t>
  </si>
  <si>
    <t>Figure 5.3: The take of the 1% in 1983 and average ecological footprint in 2016, 19 countries and all US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</si>
</sst>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Times New Roman"/>
    </font>
    <font>
      <sz val="8"/>
      <name val="Calibri"/>
      <family val="2"/>
      <scheme val="minor"/>
    </font>
    <font>
      <i/>
      <sz val="12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0" xfId="0" applyAlignment="1"/>
    <xf numFmtId="164" fontId="0" fillId="0" borderId="0" xfId="0" applyNumberFormat="1"/>
    <xf numFmtId="2" fontId="0" fillId="0" borderId="0" xfId="0" applyNumberForma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4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ubbleChart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xVal>
            <c:numRef>
              <c:f>Sheet1!$D$28:$D$97</c:f>
              <c:numCache>
                <c:formatCode>0.00</c:formatCode>
                <c:ptCount val="70"/>
                <c:pt idx="0">
                  <c:v>12.342149</c:v>
                </c:pt>
                <c:pt idx="1">
                  <c:v>8.4618807</c:v>
                </c:pt>
                <c:pt idx="2">
                  <c:v>11.272208</c:v>
                </c:pt>
                <c:pt idx="3">
                  <c:v>12.627508</c:v>
                </c:pt>
                <c:pt idx="4">
                  <c:v>10.827101</c:v>
                </c:pt>
                <c:pt idx="5">
                  <c:v>10.823525</c:v>
                </c:pt>
                <c:pt idx="6">
                  <c:v>12.519849</c:v>
                </c:pt>
                <c:pt idx="7">
                  <c:v>10.718918</c:v>
                </c:pt>
                <c:pt idx="8">
                  <c:v>13.960412</c:v>
                </c:pt>
                <c:pt idx="9">
                  <c:v>13.298127</c:v>
                </c:pt>
                <c:pt idx="10">
                  <c:v>12.073452</c:v>
                </c:pt>
                <c:pt idx="11">
                  <c:v>8.8225587</c:v>
                </c:pt>
                <c:pt idx="12">
                  <c:v>10.319641</c:v>
                </c:pt>
                <c:pt idx="13">
                  <c:v>11.599077</c:v>
                </c:pt>
                <c:pt idx="14">
                  <c:v>11.073858</c:v>
                </c:pt>
                <c:pt idx="15">
                  <c:v>10.971814</c:v>
                </c:pt>
                <c:pt idx="16">
                  <c:v>11.324685</c:v>
                </c:pt>
                <c:pt idx="17">
                  <c:v>12.086685</c:v>
                </c:pt>
                <c:pt idx="18">
                  <c:v>12.596983</c:v>
                </c:pt>
                <c:pt idx="19">
                  <c:v>11.013192</c:v>
                </c:pt>
                <c:pt idx="20">
                  <c:v>10.809328</c:v>
                </c:pt>
                <c:pt idx="21">
                  <c:v>12.208504</c:v>
                </c:pt>
                <c:pt idx="22">
                  <c:v>11.079764</c:v>
                </c:pt>
                <c:pt idx="23">
                  <c:v>10.938519</c:v>
                </c:pt>
                <c:pt idx="24">
                  <c:v>13.142256</c:v>
                </c:pt>
                <c:pt idx="25">
                  <c:v>11.757833</c:v>
                </c:pt>
                <c:pt idx="26">
                  <c:v>10.921436</c:v>
                </c:pt>
                <c:pt idx="27">
                  <c:v>10.963338</c:v>
                </c:pt>
                <c:pt idx="28">
                  <c:v>10.332483</c:v>
                </c:pt>
                <c:pt idx="29">
                  <c:v>10.759662</c:v>
                </c:pt>
                <c:pt idx="30">
                  <c:v>11.801322</c:v>
                </c:pt>
                <c:pt idx="31">
                  <c:v>10.857477</c:v>
                </c:pt>
                <c:pt idx="32">
                  <c:v>11.7783</c:v>
                </c:pt>
                <c:pt idx="33">
                  <c:v>11.979431</c:v>
                </c:pt>
                <c:pt idx="34">
                  <c:v>11.154256</c:v>
                </c:pt>
                <c:pt idx="35">
                  <c:v>11.258063</c:v>
                </c:pt>
                <c:pt idx="36">
                  <c:v>12.09054</c:v>
                </c:pt>
                <c:pt idx="37">
                  <c:v>10.800268</c:v>
                </c:pt>
                <c:pt idx="38">
                  <c:v>11.774806</c:v>
                </c:pt>
                <c:pt idx="39">
                  <c:v>12.069936</c:v>
                </c:pt>
                <c:pt idx="40">
                  <c:v>11.285991</c:v>
                </c:pt>
                <c:pt idx="41">
                  <c:v>10.630249</c:v>
                </c:pt>
                <c:pt idx="42">
                  <c:v>12.516923</c:v>
                </c:pt>
                <c:pt idx="43">
                  <c:v>11.42572</c:v>
                </c:pt>
                <c:pt idx="44">
                  <c:v>9.7092366</c:v>
                </c:pt>
                <c:pt idx="45">
                  <c:v>10.723032</c:v>
                </c:pt>
                <c:pt idx="46">
                  <c:v>10.41725</c:v>
                </c:pt>
                <c:pt idx="47">
                  <c:v>10.116898</c:v>
                </c:pt>
                <c:pt idx="48">
                  <c:v>12.142691</c:v>
                </c:pt>
                <c:pt idx="49">
                  <c:v>11.23925</c:v>
                </c:pt>
                <c:pt idx="50">
                  <c:v>9.311722</c:v>
                </c:pt>
                <c:pt idx="51">
                  <c:v>4.67</c:v>
                </c:pt>
                <c:pt idx="52">
                  <c:v>7.7</c:v>
                </c:pt>
                <c:pt idx="53">
                  <c:v>5.27</c:v>
                </c:pt>
                <c:pt idx="54">
                  <c:v>3.49</c:v>
                </c:pt>
                <c:pt idx="55">
                  <c:v>6.99</c:v>
                </c:pt>
                <c:pt idx="56">
                  <c:v>9.06</c:v>
                </c:pt>
                <c:pt idx="57">
                  <c:v>7.05</c:v>
                </c:pt>
                <c:pt idx="58">
                  <c:v>6.34</c:v>
                </c:pt>
                <c:pt idx="59">
                  <c:v>6.94</c:v>
                </c:pt>
                <c:pt idx="60">
                  <c:v>7.46</c:v>
                </c:pt>
                <c:pt idx="61">
                  <c:v>5.85</c:v>
                </c:pt>
                <c:pt idx="62">
                  <c:v>5.68</c:v>
                </c:pt>
                <c:pt idx="63">
                  <c:v>4.42</c:v>
                </c:pt>
                <c:pt idx="64">
                  <c:v>4.79</c:v>
                </c:pt>
                <c:pt idx="65">
                  <c:v>10.45</c:v>
                </c:pt>
                <c:pt idx="66">
                  <c:v>7.65</c:v>
                </c:pt>
                <c:pt idx="67">
                  <c:v>4.08</c:v>
                </c:pt>
                <c:pt idx="68">
                  <c:v>8.39</c:v>
                </c:pt>
                <c:pt idx="69">
                  <c:v>6.83</c:v>
                </c:pt>
              </c:numCache>
            </c:numRef>
          </c:xVal>
          <c:yVal>
            <c:numRef>
              <c:f>Sheet1!$G$28:$G$97</c:f>
              <c:numCache>
                <c:formatCode>0.00</c:formatCode>
                <c:ptCount val="70"/>
                <c:pt idx="0">
                  <c:v>5.746086956521739</c:v>
                </c:pt>
                <c:pt idx="1">
                  <c:v>6.720869565217391</c:v>
                </c:pt>
                <c:pt idx="2">
                  <c:v>5.284347826086957</c:v>
                </c:pt>
                <c:pt idx="3">
                  <c:v>5.438260869565218</c:v>
                </c:pt>
                <c:pt idx="4">
                  <c:v>5.386956521739131</c:v>
                </c:pt>
                <c:pt idx="5">
                  <c:v>6.874782608695653</c:v>
                </c:pt>
                <c:pt idx="6">
                  <c:v>7.028695652173913</c:v>
                </c:pt>
                <c:pt idx="7">
                  <c:v>8.516521739130436</c:v>
                </c:pt>
                <c:pt idx="8">
                  <c:v>8.10608695652174</c:v>
                </c:pt>
                <c:pt idx="9">
                  <c:v>5.592173913043479</c:v>
                </c:pt>
                <c:pt idx="10">
                  <c:v>5.951304347826087</c:v>
                </c:pt>
                <c:pt idx="11">
                  <c:v>5.797391304347827</c:v>
                </c:pt>
                <c:pt idx="12">
                  <c:v>4.873913043478261</c:v>
                </c:pt>
                <c:pt idx="13">
                  <c:v>5.797391304347827</c:v>
                </c:pt>
                <c:pt idx="14">
                  <c:v>6.720869565217391</c:v>
                </c:pt>
                <c:pt idx="15">
                  <c:v>7.131304347826088</c:v>
                </c:pt>
                <c:pt idx="16">
                  <c:v>6.720869565217391</c:v>
                </c:pt>
                <c:pt idx="17">
                  <c:v>7.285217391304348</c:v>
                </c:pt>
                <c:pt idx="18">
                  <c:v>6.156521739130435</c:v>
                </c:pt>
                <c:pt idx="19">
                  <c:v>5.181739130434782</c:v>
                </c:pt>
                <c:pt idx="20">
                  <c:v>8.670434782608696</c:v>
                </c:pt>
                <c:pt idx="21">
                  <c:v>6.156521739130435</c:v>
                </c:pt>
                <c:pt idx="22">
                  <c:v>5.746086956521739</c:v>
                </c:pt>
                <c:pt idx="23">
                  <c:v>6.361739130434783</c:v>
                </c:pt>
                <c:pt idx="24">
                  <c:v>5.489565217391304</c:v>
                </c:pt>
                <c:pt idx="25">
                  <c:v>6.874782608695653</c:v>
                </c:pt>
                <c:pt idx="26">
                  <c:v>5.592173913043479</c:v>
                </c:pt>
                <c:pt idx="27">
                  <c:v>6.92608695652174</c:v>
                </c:pt>
                <c:pt idx="28">
                  <c:v>6.053913043478262</c:v>
                </c:pt>
                <c:pt idx="29">
                  <c:v>6.977391304347825</c:v>
                </c:pt>
                <c:pt idx="30">
                  <c:v>6.105217391304348</c:v>
                </c:pt>
                <c:pt idx="31">
                  <c:v>5.797391304347827</c:v>
                </c:pt>
                <c:pt idx="32">
                  <c:v>4.771304347826088</c:v>
                </c:pt>
                <c:pt idx="33">
                  <c:v>6.259130434782608</c:v>
                </c:pt>
                <c:pt idx="34">
                  <c:v>7.798260869565217</c:v>
                </c:pt>
                <c:pt idx="35">
                  <c:v>6.361739130434783</c:v>
                </c:pt>
                <c:pt idx="36">
                  <c:v>6.874782608695653</c:v>
                </c:pt>
                <c:pt idx="37">
                  <c:v>5.027826086956522</c:v>
                </c:pt>
                <c:pt idx="38">
                  <c:v>5.335652173913044</c:v>
                </c:pt>
                <c:pt idx="39">
                  <c:v>5.848695652173913</c:v>
                </c:pt>
                <c:pt idx="40">
                  <c:v>5.489565217391304</c:v>
                </c:pt>
                <c:pt idx="41">
                  <c:v>5.746086956521739</c:v>
                </c:pt>
                <c:pt idx="42">
                  <c:v>5.797391304347827</c:v>
                </c:pt>
                <c:pt idx="43">
                  <c:v>6.566956521739131</c:v>
                </c:pt>
                <c:pt idx="44">
                  <c:v>7.59304347826087</c:v>
                </c:pt>
                <c:pt idx="45">
                  <c:v>5.23304347826087</c:v>
                </c:pt>
                <c:pt idx="46">
                  <c:v>8.721739130434782</c:v>
                </c:pt>
                <c:pt idx="47">
                  <c:v>5.438260869565218</c:v>
                </c:pt>
                <c:pt idx="48">
                  <c:v>7.131304347826088</c:v>
                </c:pt>
                <c:pt idx="49">
                  <c:v>6.618260869565218</c:v>
                </c:pt>
                <c:pt idx="50">
                  <c:v>7.131304347826088</c:v>
                </c:pt>
                <c:pt idx="51">
                  <c:v>4.9</c:v>
                </c:pt>
                <c:pt idx="52">
                  <c:v>5.0</c:v>
                </c:pt>
                <c:pt idx="53">
                  <c:v>2.6</c:v>
                </c:pt>
                <c:pt idx="54">
                  <c:v>3.141462068965517</c:v>
                </c:pt>
                <c:pt idx="55">
                  <c:v>2.71</c:v>
                </c:pt>
                <c:pt idx="56">
                  <c:v>3.28</c:v>
                </c:pt>
                <c:pt idx="57">
                  <c:v>3.22</c:v>
                </c:pt>
                <c:pt idx="58">
                  <c:v>2.77</c:v>
                </c:pt>
                <c:pt idx="59">
                  <c:v>3.69</c:v>
                </c:pt>
                <c:pt idx="60">
                  <c:v>4.17</c:v>
                </c:pt>
                <c:pt idx="61">
                  <c:v>3.23</c:v>
                </c:pt>
                <c:pt idx="62">
                  <c:v>2.84</c:v>
                </c:pt>
                <c:pt idx="63">
                  <c:v>2.665158620689655</c:v>
                </c:pt>
                <c:pt idx="64">
                  <c:v>2.15</c:v>
                </c:pt>
                <c:pt idx="65">
                  <c:v>5.91</c:v>
                </c:pt>
                <c:pt idx="66">
                  <c:v>2.22</c:v>
                </c:pt>
                <c:pt idx="67">
                  <c:v>3.88</c:v>
                </c:pt>
                <c:pt idx="68">
                  <c:v>4.26</c:v>
                </c:pt>
                <c:pt idx="69">
                  <c:v>3.14</c:v>
                </c:pt>
              </c:numCache>
            </c:numRef>
          </c:yVal>
          <c:bubbleSize>
            <c:numRef>
              <c:f>Sheet1!$F$28:$F$97</c:f>
              <c:numCache>
                <c:formatCode>0.0</c:formatCode>
                <c:ptCount val="70"/>
                <c:pt idx="0">
                  <c:v>4.849377</c:v>
                </c:pt>
                <c:pt idx="1">
                  <c:v>0.737732</c:v>
                </c:pt>
                <c:pt idx="2">
                  <c:v>6.731484</c:v>
                </c:pt>
                <c:pt idx="3">
                  <c:v>2.994079</c:v>
                </c:pt>
                <c:pt idx="4">
                  <c:v>38.8025</c:v>
                </c:pt>
                <c:pt idx="5">
                  <c:v>5.355856</c:v>
                </c:pt>
                <c:pt idx="6">
                  <c:v>3.596677</c:v>
                </c:pt>
                <c:pt idx="7">
                  <c:v>0.935614</c:v>
                </c:pt>
                <c:pt idx="8">
                  <c:v>0.658893</c:v>
                </c:pt>
                <c:pt idx="9">
                  <c:v>19.893297</c:v>
                </c:pt>
                <c:pt idx="10">
                  <c:v>10.097343</c:v>
                </c:pt>
                <c:pt idx="11">
                  <c:v>1.419561</c:v>
                </c:pt>
                <c:pt idx="12">
                  <c:v>1.634464</c:v>
                </c:pt>
                <c:pt idx="13">
                  <c:v>12.88058</c:v>
                </c:pt>
                <c:pt idx="14">
                  <c:v>6.596855</c:v>
                </c:pt>
                <c:pt idx="15">
                  <c:v>3.107126</c:v>
                </c:pt>
                <c:pt idx="16">
                  <c:v>2.904021</c:v>
                </c:pt>
                <c:pt idx="17">
                  <c:v>4.413457</c:v>
                </c:pt>
                <c:pt idx="18">
                  <c:v>4.649676</c:v>
                </c:pt>
                <c:pt idx="19">
                  <c:v>1.330089</c:v>
                </c:pt>
                <c:pt idx="20">
                  <c:v>5.976407</c:v>
                </c:pt>
                <c:pt idx="21">
                  <c:v>6.745408</c:v>
                </c:pt>
                <c:pt idx="22">
                  <c:v>9.909877</c:v>
                </c:pt>
                <c:pt idx="23">
                  <c:v>5.457173</c:v>
                </c:pt>
                <c:pt idx="24">
                  <c:v>2.984926</c:v>
                </c:pt>
                <c:pt idx="25">
                  <c:v>6.063589</c:v>
                </c:pt>
                <c:pt idx="26">
                  <c:v>1.023579</c:v>
                </c:pt>
                <c:pt idx="27">
                  <c:v>1.881503</c:v>
                </c:pt>
                <c:pt idx="28">
                  <c:v>2.839099</c:v>
                </c:pt>
                <c:pt idx="29">
                  <c:v>1.326813</c:v>
                </c:pt>
                <c:pt idx="30">
                  <c:v>8.938175</c:v>
                </c:pt>
                <c:pt idx="31">
                  <c:v>2.085572</c:v>
                </c:pt>
                <c:pt idx="32">
                  <c:v>19.746227</c:v>
                </c:pt>
                <c:pt idx="33">
                  <c:v>9.943964</c:v>
                </c:pt>
                <c:pt idx="34">
                  <c:v>0.739482</c:v>
                </c:pt>
                <c:pt idx="35">
                  <c:v>11.594163</c:v>
                </c:pt>
                <c:pt idx="36">
                  <c:v>3.878051</c:v>
                </c:pt>
                <c:pt idx="37">
                  <c:v>3.970239</c:v>
                </c:pt>
                <c:pt idx="38">
                  <c:v>12.787209</c:v>
                </c:pt>
                <c:pt idx="39">
                  <c:v>1.055173</c:v>
                </c:pt>
                <c:pt idx="40">
                  <c:v>4.832482</c:v>
                </c:pt>
                <c:pt idx="41">
                  <c:v>0.853175</c:v>
                </c:pt>
                <c:pt idx="42">
                  <c:v>6.549352</c:v>
                </c:pt>
                <c:pt idx="43">
                  <c:v>26.956958</c:v>
                </c:pt>
                <c:pt idx="44">
                  <c:v>2.942902</c:v>
                </c:pt>
                <c:pt idx="45">
                  <c:v>0.626011</c:v>
                </c:pt>
                <c:pt idx="46">
                  <c:v>8.326289</c:v>
                </c:pt>
                <c:pt idx="47">
                  <c:v>7.06153</c:v>
                </c:pt>
                <c:pt idx="48">
                  <c:v>1.850326</c:v>
                </c:pt>
                <c:pt idx="49">
                  <c:v>5.757564</c:v>
                </c:pt>
                <c:pt idx="50">
                  <c:v>0.584153</c:v>
                </c:pt>
                <c:pt idx="51" formatCode="General">
                  <c:v>23.6</c:v>
                </c:pt>
                <c:pt idx="52" formatCode="General">
                  <c:v>35.5</c:v>
                </c:pt>
                <c:pt idx="53" formatCode="General">
                  <c:v>5.6</c:v>
                </c:pt>
                <c:pt idx="54" formatCode="General">
                  <c:v>5.4</c:v>
                </c:pt>
                <c:pt idx="55" formatCode="General">
                  <c:v>64.6</c:v>
                </c:pt>
                <c:pt idx="56" formatCode="General">
                  <c:v>82.7</c:v>
                </c:pt>
                <c:pt idx="57" formatCode="General">
                  <c:v>4.7</c:v>
                </c:pt>
                <c:pt idx="58" formatCode="General">
                  <c:v>61.1</c:v>
                </c:pt>
                <c:pt idx="59" formatCode="General">
                  <c:v>127.0</c:v>
                </c:pt>
                <c:pt idx="60" formatCode="General">
                  <c:v>49.5</c:v>
                </c:pt>
                <c:pt idx="61" formatCode="General">
                  <c:v>16.8</c:v>
                </c:pt>
                <c:pt idx="62" formatCode="General">
                  <c:v>4.6</c:v>
                </c:pt>
                <c:pt idx="63" formatCode="General">
                  <c:v>5.1</c:v>
                </c:pt>
                <c:pt idx="64" formatCode="General">
                  <c:v>10.6</c:v>
                </c:pt>
                <c:pt idx="65" formatCode="General">
                  <c:v>5.5</c:v>
                </c:pt>
                <c:pt idx="66" formatCode="General">
                  <c:v>47.1</c:v>
                </c:pt>
                <c:pt idx="67" formatCode="General">
                  <c:v>9.6</c:v>
                </c:pt>
                <c:pt idx="68" formatCode="General">
                  <c:v>8.2</c:v>
                </c:pt>
                <c:pt idx="69" formatCode="General">
                  <c:v>63.5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30"/>
        <c:showNegBubbles val="0"/>
        <c:axId val="2114605240"/>
        <c:axId val="2114398088"/>
      </c:bubbleChart>
      <c:valAx>
        <c:axId val="2114605240"/>
        <c:scaling>
          <c:orientation val="minMax"/>
          <c:max val="15.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600" b="0" i="0"/>
                  <a:t>The take of the 1% in each country and US state in 1983 (%)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14398088"/>
        <c:crossesAt val="0.01"/>
        <c:crossBetween val="midCat"/>
        <c:majorUnit val="1.0"/>
      </c:valAx>
      <c:valAx>
        <c:axId val="2114398088"/>
        <c:scaling>
          <c:orientation val="minMax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 b="0" i="0"/>
                </a:pPr>
                <a:r>
                  <a:rPr lang="en-US" sz="1600" b="0" i="0"/>
                  <a:t>Carbon Footprint</a:t>
                </a:r>
                <a:r>
                  <a:rPr lang="en-US" sz="1600" b="0" i="0" baseline="0"/>
                  <a:t> 2012 (global hectares per person)</a:t>
                </a:r>
              </a:p>
            </c:rich>
          </c:tx>
          <c:layout/>
          <c:overlay val="0"/>
        </c:title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en-US"/>
          </a:p>
        </c:txPr>
        <c:crossAx val="2114605240"/>
        <c:crossesAt val="0.01"/>
        <c:crossBetween val="midCat"/>
        <c:majorUnit val="1.0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12700</xdr:rowOff>
    </xdr:from>
    <xdr:to>
      <xdr:col>20</xdr:col>
      <xdr:colOff>635000</xdr:colOff>
      <xdr:row>42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156"/>
  <sheetViews>
    <sheetView tabSelected="1" workbookViewId="0">
      <selection activeCell="L2" sqref="L2"/>
    </sheetView>
  </sheetViews>
  <sheetFormatPr baseColWidth="10" defaultRowHeight="15" x14ac:dyDescent="0"/>
  <cols>
    <col min="7" max="7" width="19.1640625" customWidth="1"/>
    <col min="8" max="8" width="16" bestFit="1" customWidth="1"/>
  </cols>
  <sheetData>
    <row r="1" spans="1:12">
      <c r="D1" t="s">
        <v>20</v>
      </c>
      <c r="E1" t="s">
        <v>168</v>
      </c>
      <c r="F1" t="s">
        <v>73</v>
      </c>
      <c r="G1" t="s">
        <v>165</v>
      </c>
      <c r="H1" t="s">
        <v>166</v>
      </c>
      <c r="L1" s="4" t="s">
        <v>174</v>
      </c>
    </row>
    <row r="2" spans="1:12">
      <c r="A2">
        <v>52</v>
      </c>
      <c r="C2" t="s">
        <v>0</v>
      </c>
      <c r="D2">
        <v>4.67</v>
      </c>
      <c r="E2" s="2">
        <f>G2+H2</f>
        <v>9.31</v>
      </c>
      <c r="F2">
        <v>23.6</v>
      </c>
      <c r="G2" s="2">
        <v>4.9000000000000004</v>
      </c>
      <c r="H2" s="2">
        <f>I2-G2</f>
        <v>4.41</v>
      </c>
      <c r="I2" s="2">
        <v>9.31</v>
      </c>
      <c r="J2" t="str">
        <f>C2</f>
        <v>Australia</v>
      </c>
    </row>
    <row r="3" spans="1:12">
      <c r="A3">
        <v>53</v>
      </c>
      <c r="C3" t="s">
        <v>1</v>
      </c>
      <c r="D3">
        <v>7.7</v>
      </c>
      <c r="E3" s="2">
        <f t="shared" ref="E3:E21" si="0">G3+H3</f>
        <v>8.17</v>
      </c>
      <c r="F3">
        <v>35.5</v>
      </c>
      <c r="G3" s="2">
        <v>5</v>
      </c>
      <c r="H3" s="2">
        <f t="shared" ref="H3:H20" si="1">I3-G3</f>
        <v>3.17</v>
      </c>
      <c r="I3" s="2">
        <v>8.17</v>
      </c>
      <c r="J3" t="str">
        <f t="shared" ref="J3:J21" si="2">C3</f>
        <v xml:space="preserve">Canada </v>
      </c>
    </row>
    <row r="4" spans="1:12">
      <c r="A4">
        <v>54</v>
      </c>
      <c r="C4" t="s">
        <v>2</v>
      </c>
      <c r="D4">
        <v>5.27</v>
      </c>
      <c r="E4" s="2">
        <f t="shared" si="0"/>
        <v>5.51</v>
      </c>
      <c r="F4">
        <v>5.6</v>
      </c>
      <c r="G4" s="2">
        <v>2.6</v>
      </c>
      <c r="H4" s="2">
        <f t="shared" si="1"/>
        <v>2.9099999999999997</v>
      </c>
      <c r="I4" s="2">
        <v>5.51</v>
      </c>
      <c r="J4" t="str">
        <f t="shared" si="2"/>
        <v>Denmark</v>
      </c>
    </row>
    <row r="5" spans="1:12">
      <c r="A5">
        <v>55</v>
      </c>
      <c r="C5" t="s">
        <v>3</v>
      </c>
      <c r="D5">
        <v>3.49</v>
      </c>
      <c r="E5" s="2">
        <f t="shared" si="0"/>
        <v>5.87</v>
      </c>
      <c r="F5">
        <v>5.4</v>
      </c>
      <c r="G5" s="2">
        <f>I5*(G$18/I$18)</f>
        <v>3.1414620689655171</v>
      </c>
      <c r="H5" s="2">
        <f t="shared" si="1"/>
        <v>2.7285379310344831</v>
      </c>
      <c r="I5" s="2">
        <v>5.87</v>
      </c>
      <c r="J5" t="str">
        <f t="shared" si="2"/>
        <v xml:space="preserve">Finland </v>
      </c>
    </row>
    <row r="6" spans="1:12">
      <c r="A6">
        <v>56</v>
      </c>
      <c r="C6" t="s">
        <v>4</v>
      </c>
      <c r="D6">
        <v>6.99</v>
      </c>
      <c r="E6" s="2">
        <f t="shared" si="0"/>
        <v>5.14</v>
      </c>
      <c r="F6">
        <v>64.599999999999994</v>
      </c>
      <c r="G6" s="2">
        <v>2.71</v>
      </c>
      <c r="H6" s="2">
        <f t="shared" si="1"/>
        <v>2.4299999999999997</v>
      </c>
      <c r="I6" s="2">
        <v>5.14</v>
      </c>
      <c r="J6" t="str">
        <f t="shared" si="2"/>
        <v xml:space="preserve">France </v>
      </c>
    </row>
    <row r="7" spans="1:12">
      <c r="A7">
        <v>57</v>
      </c>
      <c r="C7" t="s">
        <v>5</v>
      </c>
      <c r="D7">
        <v>9.06</v>
      </c>
      <c r="E7" s="2">
        <f t="shared" si="0"/>
        <v>5.3</v>
      </c>
      <c r="F7">
        <v>82.7</v>
      </c>
      <c r="G7" s="2">
        <v>3.28</v>
      </c>
      <c r="H7" s="2">
        <f t="shared" si="1"/>
        <v>2.02</v>
      </c>
      <c r="I7" s="2">
        <v>5.3</v>
      </c>
      <c r="J7" t="str">
        <f t="shared" si="2"/>
        <v xml:space="preserve">Germany </v>
      </c>
    </row>
    <row r="8" spans="1:12">
      <c r="A8">
        <v>58</v>
      </c>
      <c r="C8" t="s">
        <v>6</v>
      </c>
      <c r="D8">
        <v>7.05</v>
      </c>
      <c r="E8" s="2">
        <f t="shared" si="0"/>
        <v>5.57</v>
      </c>
      <c r="F8">
        <v>4.7</v>
      </c>
      <c r="G8" s="2">
        <v>3.22</v>
      </c>
      <c r="H8" s="2">
        <f t="shared" si="1"/>
        <v>2.35</v>
      </c>
      <c r="I8" s="2">
        <v>5.57</v>
      </c>
      <c r="J8" t="str">
        <f t="shared" si="2"/>
        <v>Ireland</v>
      </c>
    </row>
    <row r="9" spans="1:12">
      <c r="A9">
        <v>59</v>
      </c>
      <c r="C9" t="s">
        <v>7</v>
      </c>
      <c r="D9">
        <v>6.34</v>
      </c>
      <c r="E9" s="2">
        <f t="shared" si="0"/>
        <v>4.6100000000000003</v>
      </c>
      <c r="F9">
        <v>61.1</v>
      </c>
      <c r="G9" s="2">
        <v>2.77</v>
      </c>
      <c r="H9" s="2">
        <f t="shared" si="1"/>
        <v>1.8400000000000003</v>
      </c>
      <c r="I9" s="2">
        <v>4.6100000000000003</v>
      </c>
      <c r="J9" t="str">
        <f t="shared" si="2"/>
        <v>Italy</v>
      </c>
    </row>
    <row r="10" spans="1:12">
      <c r="A10">
        <v>60</v>
      </c>
      <c r="C10" t="s">
        <v>8</v>
      </c>
      <c r="D10">
        <v>6.94</v>
      </c>
      <c r="E10" s="2">
        <f t="shared" si="0"/>
        <v>5.0199999999999996</v>
      </c>
      <c r="F10">
        <v>127</v>
      </c>
      <c r="G10" s="2">
        <v>3.69</v>
      </c>
      <c r="H10" s="2">
        <f t="shared" si="1"/>
        <v>1.3299999999999996</v>
      </c>
      <c r="I10" s="2">
        <v>5.0199999999999996</v>
      </c>
      <c r="J10" t="str">
        <f t="shared" si="2"/>
        <v xml:space="preserve">Japan </v>
      </c>
    </row>
    <row r="11" spans="1:12">
      <c r="A11">
        <v>61</v>
      </c>
      <c r="C11" t="s">
        <v>9</v>
      </c>
      <c r="D11">
        <v>7.46</v>
      </c>
      <c r="E11" s="2">
        <f t="shared" si="0"/>
        <v>5.69</v>
      </c>
      <c r="F11">
        <v>49.5</v>
      </c>
      <c r="G11" s="2">
        <v>4.17</v>
      </c>
      <c r="H11" s="2">
        <f t="shared" si="1"/>
        <v>1.5200000000000005</v>
      </c>
      <c r="I11" s="2">
        <v>5.69</v>
      </c>
      <c r="J11" t="str">
        <f t="shared" si="2"/>
        <v>Korea</v>
      </c>
    </row>
    <row r="12" spans="1:12">
      <c r="A12">
        <v>62</v>
      </c>
      <c r="C12" t="s">
        <v>10</v>
      </c>
      <c r="D12" s="1">
        <v>5.85</v>
      </c>
      <c r="E12" s="2">
        <f t="shared" si="0"/>
        <v>5.28</v>
      </c>
      <c r="F12">
        <v>16.8</v>
      </c>
      <c r="G12" s="2">
        <v>3.23</v>
      </c>
      <c r="H12" s="2">
        <f t="shared" si="1"/>
        <v>2.0500000000000003</v>
      </c>
      <c r="I12" s="2">
        <v>5.28</v>
      </c>
      <c r="J12" t="str">
        <f t="shared" si="2"/>
        <v>Netherlands</v>
      </c>
    </row>
    <row r="13" spans="1:12">
      <c r="A13">
        <v>63</v>
      </c>
      <c r="C13" t="s">
        <v>11</v>
      </c>
      <c r="D13">
        <v>5.68</v>
      </c>
      <c r="E13" s="2">
        <f t="shared" si="0"/>
        <v>5.6</v>
      </c>
      <c r="F13">
        <v>4.5999999999999996</v>
      </c>
      <c r="G13" s="2">
        <v>2.84</v>
      </c>
      <c r="H13" s="2">
        <f t="shared" si="1"/>
        <v>2.76</v>
      </c>
      <c r="I13" s="2">
        <v>5.6</v>
      </c>
      <c r="J13" t="str">
        <f t="shared" si="2"/>
        <v>New Zealand</v>
      </c>
    </row>
    <row r="14" spans="1:12">
      <c r="A14">
        <v>64</v>
      </c>
      <c r="C14" t="s">
        <v>12</v>
      </c>
      <c r="D14">
        <v>4.42</v>
      </c>
      <c r="E14" s="2">
        <f t="shared" si="0"/>
        <v>4.9800000000000004</v>
      </c>
      <c r="F14">
        <v>5.0999999999999996</v>
      </c>
      <c r="G14" s="2">
        <f>I14*(G$18/I$18)</f>
        <v>2.6651586206896551</v>
      </c>
      <c r="H14" s="2">
        <f t="shared" si="1"/>
        <v>2.3148413793103453</v>
      </c>
      <c r="I14" s="2">
        <v>4.9800000000000004</v>
      </c>
      <c r="J14" t="str">
        <f t="shared" si="2"/>
        <v>Norway</v>
      </c>
    </row>
    <row r="15" spans="1:12">
      <c r="A15">
        <v>65</v>
      </c>
      <c r="C15" t="s">
        <v>13</v>
      </c>
      <c r="D15">
        <v>4.79</v>
      </c>
      <c r="E15" s="2">
        <f t="shared" si="0"/>
        <v>3.88</v>
      </c>
      <c r="F15">
        <v>10.6</v>
      </c>
      <c r="G15" s="2">
        <v>2.15</v>
      </c>
      <c r="H15" s="2">
        <f t="shared" si="1"/>
        <v>1.73</v>
      </c>
      <c r="I15" s="2">
        <v>3.88</v>
      </c>
      <c r="J15" t="str">
        <f t="shared" si="2"/>
        <v>Portugal</v>
      </c>
    </row>
    <row r="16" spans="1:12">
      <c r="A16">
        <v>66</v>
      </c>
      <c r="C16" t="s">
        <v>14</v>
      </c>
      <c r="D16">
        <v>10.45</v>
      </c>
      <c r="E16" s="2">
        <f t="shared" si="0"/>
        <v>7.97</v>
      </c>
      <c r="F16">
        <v>5.5</v>
      </c>
      <c r="G16" s="2">
        <v>5.91</v>
      </c>
      <c r="H16" s="2">
        <f t="shared" si="1"/>
        <v>2.0599999999999996</v>
      </c>
      <c r="I16" s="2">
        <v>7.97</v>
      </c>
      <c r="J16" t="str">
        <f t="shared" si="2"/>
        <v>Singapore</v>
      </c>
    </row>
    <row r="17" spans="1:10">
      <c r="A17">
        <v>67</v>
      </c>
      <c r="C17" t="s">
        <v>15</v>
      </c>
      <c r="D17">
        <v>7.65</v>
      </c>
      <c r="E17" s="2">
        <f t="shared" si="0"/>
        <v>3.67</v>
      </c>
      <c r="F17">
        <v>47.1</v>
      </c>
      <c r="G17" s="2">
        <v>2.2200000000000002</v>
      </c>
      <c r="H17" s="2">
        <f t="shared" si="1"/>
        <v>1.4499999999999997</v>
      </c>
      <c r="I17" s="2">
        <v>3.67</v>
      </c>
      <c r="J17" t="str">
        <f t="shared" si="2"/>
        <v>Spain</v>
      </c>
    </row>
    <row r="18" spans="1:10">
      <c r="A18">
        <v>68</v>
      </c>
      <c r="C18" t="s">
        <v>16</v>
      </c>
      <c r="D18">
        <v>4.08</v>
      </c>
      <c r="E18" s="2">
        <f t="shared" si="0"/>
        <v>7.25</v>
      </c>
      <c r="F18">
        <v>9.6</v>
      </c>
      <c r="G18" s="2">
        <v>3.88</v>
      </c>
      <c r="H18" s="2">
        <f t="shared" si="1"/>
        <v>3.37</v>
      </c>
      <c r="I18" s="2">
        <v>7.25</v>
      </c>
      <c r="J18" t="str">
        <f t="shared" si="2"/>
        <v xml:space="preserve">Sweden </v>
      </c>
    </row>
    <row r="19" spans="1:10">
      <c r="A19">
        <v>69</v>
      </c>
      <c r="C19" t="s">
        <v>17</v>
      </c>
      <c r="D19">
        <v>8.39</v>
      </c>
      <c r="E19" s="2">
        <f t="shared" si="0"/>
        <v>5.79</v>
      </c>
      <c r="F19">
        <v>8.1999999999999993</v>
      </c>
      <c r="G19" s="2">
        <v>4.26</v>
      </c>
      <c r="H19" s="2">
        <f t="shared" si="1"/>
        <v>1.5300000000000002</v>
      </c>
      <c r="I19" s="2">
        <v>5.79</v>
      </c>
      <c r="J19" t="str">
        <f t="shared" si="2"/>
        <v xml:space="preserve">Switzerland </v>
      </c>
    </row>
    <row r="20" spans="1:10">
      <c r="A20">
        <v>70</v>
      </c>
      <c r="C20" t="s">
        <v>18</v>
      </c>
      <c r="D20">
        <v>6.83</v>
      </c>
      <c r="E20" s="2">
        <f t="shared" si="0"/>
        <v>4.9400000000000004</v>
      </c>
      <c r="F20">
        <v>63.5</v>
      </c>
      <c r="G20" s="2">
        <v>3.14</v>
      </c>
      <c r="H20" s="2">
        <f t="shared" si="1"/>
        <v>1.8000000000000003</v>
      </c>
      <c r="I20" s="2">
        <v>4.9400000000000004</v>
      </c>
      <c r="J20" t="str">
        <f t="shared" si="2"/>
        <v>UK</v>
      </c>
    </row>
    <row r="21" spans="1:10">
      <c r="A21">
        <v>71</v>
      </c>
      <c r="C21" t="s">
        <v>19</v>
      </c>
      <c r="D21">
        <v>11.56</v>
      </c>
      <c r="E21" s="2">
        <f t="shared" si="0"/>
        <v>8.2200000000000006</v>
      </c>
      <c r="F21">
        <v>318.89999999999998</v>
      </c>
      <c r="G21" s="2">
        <v>5.9</v>
      </c>
      <c r="H21" s="2">
        <f>I21-G21</f>
        <v>2.3200000000000003</v>
      </c>
      <c r="I21">
        <v>8.2200000000000006</v>
      </c>
      <c r="J21" t="str">
        <f t="shared" si="2"/>
        <v>USA</v>
      </c>
    </row>
    <row r="22" spans="1:10">
      <c r="G22" s="3">
        <f>5.9/11.5</f>
        <v>0.5130434782608696</v>
      </c>
      <c r="H22" s="3">
        <f>H21/5.7</f>
        <v>0.40701754385964917</v>
      </c>
    </row>
    <row r="23" spans="1:10">
      <c r="C23" t="s">
        <v>169</v>
      </c>
    </row>
    <row r="27" spans="1:10">
      <c r="D27" t="s">
        <v>143</v>
      </c>
      <c r="E27" t="s">
        <v>168</v>
      </c>
      <c r="F27" t="s">
        <v>73</v>
      </c>
      <c r="G27" t="s">
        <v>165</v>
      </c>
      <c r="H27" t="s">
        <v>166</v>
      </c>
    </row>
    <row r="28" spans="1:10">
      <c r="A28">
        <v>1</v>
      </c>
      <c r="B28" t="s">
        <v>74</v>
      </c>
      <c r="C28" t="s">
        <v>22</v>
      </c>
      <c r="D28" s="3">
        <v>12.342148999999999</v>
      </c>
      <c r="E28" s="3">
        <f>G28+H28</f>
        <v>7.8218764302059496</v>
      </c>
      <c r="F28" s="2">
        <v>4.8493769999999996</v>
      </c>
      <c r="G28" s="3">
        <f>F104*G$22</f>
        <v>5.7460869565217392</v>
      </c>
      <c r="H28" s="3">
        <f>G104*H$22</f>
        <v>2.0757894736842104</v>
      </c>
      <c r="I28" t="str">
        <f>A104</f>
        <v>Alabama</v>
      </c>
    </row>
    <row r="29" spans="1:10">
      <c r="A29">
        <v>2</v>
      </c>
      <c r="B29" t="s">
        <v>75</v>
      </c>
      <c r="C29" t="s">
        <v>23</v>
      </c>
      <c r="D29" s="3">
        <v>8.4618807</v>
      </c>
      <c r="E29" s="3">
        <f t="shared" ref="E29:E92" si="3">G29+H29</f>
        <v>9.2443783371472161</v>
      </c>
      <c r="F29" s="2">
        <v>0.73773200000000005</v>
      </c>
      <c r="G29" s="3">
        <f t="shared" ref="G29:H29" si="4">F105*G$22</f>
        <v>6.7208695652173915</v>
      </c>
      <c r="H29" s="3">
        <f t="shared" si="4"/>
        <v>2.523508771929825</v>
      </c>
      <c r="I29" t="str">
        <f>A105</f>
        <v>Alaska</v>
      </c>
    </row>
    <row r="30" spans="1:10">
      <c r="A30">
        <v>3</v>
      </c>
      <c r="B30" t="s">
        <v>76</v>
      </c>
      <c r="C30" t="s">
        <v>24</v>
      </c>
      <c r="D30" s="3">
        <v>11.272207999999999</v>
      </c>
      <c r="E30" s="3">
        <f t="shared" si="3"/>
        <v>7.4822425629290628</v>
      </c>
      <c r="F30" s="2">
        <v>6.731484</v>
      </c>
      <c r="G30" s="3">
        <f t="shared" ref="G30:H30" si="5">F106*G$22</f>
        <v>5.2843478260869574</v>
      </c>
      <c r="H30" s="3">
        <f t="shared" si="5"/>
        <v>2.1978947368421058</v>
      </c>
      <c r="I30" t="str">
        <f t="shared" ref="I30:I43" si="6">A106</f>
        <v>Arizona</v>
      </c>
    </row>
    <row r="31" spans="1:10">
      <c r="A31">
        <v>4</v>
      </c>
      <c r="B31" t="s">
        <v>77</v>
      </c>
      <c r="C31" t="s">
        <v>25</v>
      </c>
      <c r="D31" s="3">
        <v>12.627508000000001</v>
      </c>
      <c r="E31" s="3">
        <f t="shared" si="3"/>
        <v>7.3919450800915332</v>
      </c>
      <c r="F31" s="2">
        <v>2.9940790000000002</v>
      </c>
      <c r="G31" s="3">
        <f t="shared" ref="G31:H31" si="7">F107*G$22</f>
        <v>5.4382608695652177</v>
      </c>
      <c r="H31" s="3">
        <f t="shared" si="7"/>
        <v>1.9536842105263159</v>
      </c>
      <c r="I31" t="str">
        <f t="shared" si="6"/>
        <v>Arkansas</v>
      </c>
    </row>
    <row r="32" spans="1:10">
      <c r="A32">
        <v>5</v>
      </c>
      <c r="B32" t="s">
        <v>78</v>
      </c>
      <c r="C32" t="s">
        <v>26</v>
      </c>
      <c r="D32" s="3">
        <v>10.827101000000001</v>
      </c>
      <c r="E32" s="3">
        <f t="shared" si="3"/>
        <v>7.8290617848970259</v>
      </c>
      <c r="F32" s="2">
        <v>38.802500000000002</v>
      </c>
      <c r="G32" s="3">
        <f t="shared" ref="G32:H32" si="8">F108*G$22</f>
        <v>5.3869565217391306</v>
      </c>
      <c r="H32" s="3">
        <f t="shared" si="8"/>
        <v>2.4421052631578952</v>
      </c>
      <c r="I32" t="str">
        <f t="shared" si="6"/>
        <v>California</v>
      </c>
    </row>
    <row r="33" spans="1:12">
      <c r="A33">
        <v>6</v>
      </c>
      <c r="B33" t="s">
        <v>79</v>
      </c>
      <c r="C33" t="s">
        <v>27</v>
      </c>
      <c r="D33" s="3">
        <v>10.823525</v>
      </c>
      <c r="E33" s="3">
        <f t="shared" si="3"/>
        <v>9.5610983981693369</v>
      </c>
      <c r="F33" s="2">
        <v>5.3558560000000002</v>
      </c>
      <c r="G33" s="3">
        <f t="shared" ref="G33:H33" si="9">F109*G$22</f>
        <v>6.8747826086956527</v>
      </c>
      <c r="H33" s="3">
        <f t="shared" si="9"/>
        <v>2.6863157894736842</v>
      </c>
      <c r="I33" t="str">
        <f t="shared" si="6"/>
        <v>Colorado</v>
      </c>
    </row>
    <row r="34" spans="1:12">
      <c r="A34">
        <v>7</v>
      </c>
      <c r="B34" t="s">
        <v>80</v>
      </c>
      <c r="C34" t="s">
        <v>28</v>
      </c>
      <c r="D34" s="3">
        <v>12.519849000000001</v>
      </c>
      <c r="E34" s="3">
        <f t="shared" si="3"/>
        <v>10.203432494279177</v>
      </c>
      <c r="F34" s="2">
        <v>3.5966770000000001</v>
      </c>
      <c r="G34" s="3">
        <f t="shared" ref="G34:H34" si="10">F110*G$22</f>
        <v>7.028695652173913</v>
      </c>
      <c r="H34" s="3">
        <f t="shared" si="10"/>
        <v>3.1747368421052635</v>
      </c>
      <c r="I34" t="str">
        <f t="shared" si="6"/>
        <v>Connecticut</v>
      </c>
    </row>
    <row r="35" spans="1:12">
      <c r="A35">
        <v>8</v>
      </c>
      <c r="B35" t="s">
        <v>81</v>
      </c>
      <c r="C35" t="s">
        <v>29</v>
      </c>
      <c r="D35" s="3">
        <v>10.718918</v>
      </c>
      <c r="E35" s="3">
        <f t="shared" si="3"/>
        <v>11.28424103737605</v>
      </c>
      <c r="F35" s="2">
        <v>0.93561399999999995</v>
      </c>
      <c r="G35" s="3">
        <f t="shared" ref="G35:H35" si="11">F111*G$22</f>
        <v>8.516521739130436</v>
      </c>
      <c r="H35" s="3">
        <f t="shared" si="11"/>
        <v>2.7677192982456145</v>
      </c>
      <c r="I35" t="str">
        <f t="shared" si="6"/>
        <v>Delaware</v>
      </c>
    </row>
    <row r="36" spans="1:12">
      <c r="A36">
        <v>9</v>
      </c>
      <c r="B36" t="s">
        <v>82</v>
      </c>
      <c r="C36" t="s">
        <v>30</v>
      </c>
      <c r="D36" s="3">
        <v>13.960412</v>
      </c>
      <c r="E36" s="3">
        <f t="shared" si="3"/>
        <v>10.67029748283753</v>
      </c>
      <c r="F36" s="2">
        <v>0.65889299999999995</v>
      </c>
      <c r="G36" s="3">
        <f t="shared" ref="G36:H36" si="12">F112*G$22</f>
        <v>8.1060869565217395</v>
      </c>
      <c r="H36" s="3">
        <f t="shared" si="12"/>
        <v>2.5642105263157897</v>
      </c>
      <c r="I36" t="str">
        <f t="shared" si="6"/>
        <v>District of Columbia</v>
      </c>
    </row>
    <row r="37" spans="1:12">
      <c r="A37">
        <v>10</v>
      </c>
      <c r="B37" t="s">
        <v>83</v>
      </c>
      <c r="C37" t="s">
        <v>31</v>
      </c>
      <c r="D37" s="3">
        <v>13.298126999999999</v>
      </c>
      <c r="E37" s="3">
        <f t="shared" si="3"/>
        <v>7.708665141113654</v>
      </c>
      <c r="F37" s="2">
        <v>19.893297</v>
      </c>
      <c r="G37" s="3">
        <f t="shared" ref="G37:H37" si="13">F113*G$22</f>
        <v>5.5921739130434789</v>
      </c>
      <c r="H37" s="3">
        <f t="shared" si="13"/>
        <v>2.1164912280701755</v>
      </c>
      <c r="I37" t="str">
        <f t="shared" si="6"/>
        <v>Florida</v>
      </c>
    </row>
    <row r="38" spans="1:12">
      <c r="A38">
        <v>11</v>
      </c>
      <c r="B38" t="s">
        <v>84</v>
      </c>
      <c r="C38" t="s">
        <v>32</v>
      </c>
      <c r="D38" s="3">
        <v>12.073452</v>
      </c>
      <c r="E38" s="3">
        <f t="shared" si="3"/>
        <v>8.1491990846681936</v>
      </c>
      <c r="F38" s="2">
        <v>10.097343</v>
      </c>
      <c r="G38" s="3">
        <f t="shared" ref="G38:H38" si="14">F114*G$22</f>
        <v>5.9513043478260874</v>
      </c>
      <c r="H38" s="3">
        <f t="shared" si="14"/>
        <v>2.1978947368421058</v>
      </c>
      <c r="I38" t="str">
        <f t="shared" si="6"/>
        <v>Georgia</v>
      </c>
    </row>
    <row r="39" spans="1:12">
      <c r="A39">
        <v>12</v>
      </c>
      <c r="B39" t="s">
        <v>85</v>
      </c>
      <c r="C39" t="s">
        <v>33</v>
      </c>
      <c r="D39" s="3">
        <v>8.8225587000000001</v>
      </c>
      <c r="E39" s="3">
        <f t="shared" si="3"/>
        <v>8.1580930587337921</v>
      </c>
      <c r="F39" s="2">
        <v>1.4195610000000001</v>
      </c>
      <c r="G39" s="3">
        <f t="shared" ref="G39:H39" si="15">F115*G$22</f>
        <v>5.7973913043478271</v>
      </c>
      <c r="H39" s="3">
        <f t="shared" si="15"/>
        <v>2.360701754385965</v>
      </c>
      <c r="I39" t="str">
        <f t="shared" si="6"/>
        <v>Hawaii</v>
      </c>
    </row>
    <row r="40" spans="1:12">
      <c r="A40">
        <v>13</v>
      </c>
      <c r="B40" t="s">
        <v>86</v>
      </c>
      <c r="C40" t="s">
        <v>34</v>
      </c>
      <c r="D40" s="3">
        <v>10.319641000000001</v>
      </c>
      <c r="E40" s="3">
        <f t="shared" si="3"/>
        <v>7.2346147978642259</v>
      </c>
      <c r="F40" s="2">
        <v>1.6344639999999999</v>
      </c>
      <c r="G40" s="3">
        <f t="shared" ref="G40:H40" si="16">F116*G$22</f>
        <v>4.8739130434782609</v>
      </c>
      <c r="H40" s="3">
        <f t="shared" si="16"/>
        <v>2.360701754385965</v>
      </c>
      <c r="I40" t="str">
        <f t="shared" si="6"/>
        <v>Idaho</v>
      </c>
    </row>
    <row r="41" spans="1:12">
      <c r="A41">
        <v>14</v>
      </c>
      <c r="B41" t="s">
        <v>87</v>
      </c>
      <c r="C41" t="s">
        <v>35</v>
      </c>
      <c r="D41" s="3">
        <v>11.599076999999999</v>
      </c>
      <c r="E41" s="3">
        <f t="shared" si="3"/>
        <v>8.1580930587337921</v>
      </c>
      <c r="F41" s="2">
        <v>12.88058</v>
      </c>
      <c r="G41" s="3">
        <f t="shared" ref="G41:H41" si="17">F117*G$22</f>
        <v>5.7973913043478271</v>
      </c>
      <c r="H41" s="3">
        <f t="shared" si="17"/>
        <v>2.360701754385965</v>
      </c>
      <c r="I41" t="str">
        <f t="shared" si="6"/>
        <v>Illinois</v>
      </c>
    </row>
    <row r="42" spans="1:12">
      <c r="A42">
        <v>15</v>
      </c>
      <c r="B42" t="s">
        <v>88</v>
      </c>
      <c r="C42" t="s">
        <v>36</v>
      </c>
      <c r="D42" s="3">
        <v>11.073858</v>
      </c>
      <c r="E42" s="3">
        <f t="shared" si="3"/>
        <v>9.1629748283752868</v>
      </c>
      <c r="F42" s="2">
        <v>6.5968549999999997</v>
      </c>
      <c r="G42" s="3">
        <f t="shared" ref="G42:H42" si="18">F118*G$22</f>
        <v>6.7208695652173915</v>
      </c>
      <c r="H42" s="3">
        <f t="shared" si="18"/>
        <v>2.4421052631578952</v>
      </c>
      <c r="I42" t="str">
        <f t="shared" si="6"/>
        <v>Indiana</v>
      </c>
    </row>
    <row r="43" spans="1:12">
      <c r="A43">
        <v>16</v>
      </c>
      <c r="B43" t="s">
        <v>89</v>
      </c>
      <c r="C43" t="s">
        <v>37</v>
      </c>
      <c r="D43" s="3">
        <v>10.971814</v>
      </c>
      <c r="E43" s="3">
        <f t="shared" si="3"/>
        <v>9.8176201372997731</v>
      </c>
      <c r="F43" s="2">
        <v>3.1071260000000001</v>
      </c>
      <c r="G43" s="3">
        <f t="shared" ref="G43:H43" si="19">F119*G$22</f>
        <v>7.131304347826088</v>
      </c>
      <c r="H43" s="3">
        <f t="shared" si="19"/>
        <v>2.6863157894736842</v>
      </c>
      <c r="I43" t="str">
        <f t="shared" si="6"/>
        <v>Iowa</v>
      </c>
    </row>
    <row r="44" spans="1:12">
      <c r="A44">
        <v>17</v>
      </c>
      <c r="B44" t="s">
        <v>90</v>
      </c>
      <c r="C44" t="s">
        <v>38</v>
      </c>
      <c r="D44" s="3">
        <v>11.324685000000001</v>
      </c>
      <c r="E44" s="3">
        <f t="shared" si="3"/>
        <v>9.1629748283752868</v>
      </c>
      <c r="F44" s="2">
        <v>2.9040210000000002</v>
      </c>
      <c r="G44" s="3">
        <f t="shared" ref="G44:H44" si="20">F120*G$22</f>
        <v>6.7208695652173915</v>
      </c>
      <c r="H44" s="3">
        <f t="shared" si="20"/>
        <v>2.4421052631578952</v>
      </c>
      <c r="I44" t="str">
        <f t="shared" ref="I44:I76" si="21">A120</f>
        <v>Kansas</v>
      </c>
    </row>
    <row r="45" spans="1:12">
      <c r="A45">
        <v>18</v>
      </c>
      <c r="B45" t="s">
        <v>91</v>
      </c>
      <c r="C45" t="s">
        <v>39</v>
      </c>
      <c r="D45" s="3">
        <v>12.086684999999999</v>
      </c>
      <c r="E45" s="3">
        <f t="shared" si="3"/>
        <v>9.4424103737604881</v>
      </c>
      <c r="F45" s="2">
        <v>4.4134570000000002</v>
      </c>
      <c r="G45" s="3">
        <f t="shared" ref="G45:H45" si="22">F121*G$22</f>
        <v>7.2852173913043483</v>
      </c>
      <c r="H45" s="3">
        <f t="shared" si="22"/>
        <v>2.1571929824561407</v>
      </c>
      <c r="I45" t="str">
        <f t="shared" si="21"/>
        <v>Kentucky</v>
      </c>
      <c r="L45" t="s">
        <v>170</v>
      </c>
    </row>
    <row r="46" spans="1:12">
      <c r="A46">
        <v>19</v>
      </c>
      <c r="B46" t="s">
        <v>92</v>
      </c>
      <c r="C46" t="s">
        <v>40</v>
      </c>
      <c r="D46" s="3">
        <v>12.596983</v>
      </c>
      <c r="E46" s="3">
        <f t="shared" si="3"/>
        <v>8.3137147215865745</v>
      </c>
      <c r="F46" s="2">
        <v>4.6496760000000004</v>
      </c>
      <c r="G46" s="3">
        <f t="shared" ref="G46:H46" si="23">F122*G$22</f>
        <v>6.1565217391304348</v>
      </c>
      <c r="H46" s="3">
        <f t="shared" si="23"/>
        <v>2.1571929824561407</v>
      </c>
      <c r="I46" t="str">
        <f t="shared" si="21"/>
        <v>Louisiana</v>
      </c>
      <c r="L46" t="s">
        <v>171</v>
      </c>
    </row>
    <row r="47" spans="1:12">
      <c r="A47">
        <v>20</v>
      </c>
      <c r="B47" t="s">
        <v>93</v>
      </c>
      <c r="C47" t="s">
        <v>41</v>
      </c>
      <c r="D47" s="3">
        <v>11.013192</v>
      </c>
      <c r="E47" s="3">
        <f t="shared" si="3"/>
        <v>7.5017391304347827</v>
      </c>
      <c r="F47" s="2">
        <v>1.3300890000000001</v>
      </c>
      <c r="G47" s="3">
        <f t="shared" ref="G47:H47" si="24">F123*G$22</f>
        <v>5.1817391304347824</v>
      </c>
      <c r="H47" s="3">
        <f t="shared" si="24"/>
        <v>2.3200000000000003</v>
      </c>
      <c r="I47" t="str">
        <f t="shared" si="21"/>
        <v>Maine</v>
      </c>
      <c r="K47" s="5" t="s">
        <v>21</v>
      </c>
      <c r="L47" t="s">
        <v>172</v>
      </c>
    </row>
    <row r="48" spans="1:12">
      <c r="A48">
        <v>21</v>
      </c>
      <c r="B48" t="s">
        <v>94</v>
      </c>
      <c r="C48" t="s">
        <v>42</v>
      </c>
      <c r="D48" s="3">
        <v>10.809328000000001</v>
      </c>
      <c r="E48" s="3">
        <f t="shared" si="3"/>
        <v>11.682364607170101</v>
      </c>
      <c r="F48" s="2">
        <v>5.976407</v>
      </c>
      <c r="G48" s="3">
        <f t="shared" ref="G48:H48" si="25">F124*G$22</f>
        <v>8.6704347826086963</v>
      </c>
      <c r="H48" s="3">
        <f t="shared" si="25"/>
        <v>3.0119298245614039</v>
      </c>
      <c r="I48" t="str">
        <f t="shared" si="21"/>
        <v>Maryland</v>
      </c>
      <c r="K48" s="5"/>
      <c r="L48" t="s">
        <v>173</v>
      </c>
    </row>
    <row r="49" spans="1:11">
      <c r="A49">
        <v>22</v>
      </c>
      <c r="B49" t="s">
        <v>95</v>
      </c>
      <c r="C49" t="s">
        <v>43</v>
      </c>
      <c r="D49" s="3">
        <v>12.208504</v>
      </c>
      <c r="E49" s="3">
        <f t="shared" si="3"/>
        <v>8.8428375286041181</v>
      </c>
      <c r="F49" s="2">
        <v>6.7454080000000003</v>
      </c>
      <c r="G49" s="3">
        <f t="shared" ref="G49:H49" si="26">F125*G$22</f>
        <v>6.1565217391304348</v>
      </c>
      <c r="H49" s="3">
        <f t="shared" si="26"/>
        <v>2.6863157894736842</v>
      </c>
      <c r="I49" t="str">
        <f t="shared" si="21"/>
        <v>Massachusetts</v>
      </c>
      <c r="K49" s="5" t="s">
        <v>21</v>
      </c>
    </row>
    <row r="50" spans="1:11">
      <c r="A50">
        <v>23</v>
      </c>
      <c r="B50" t="s">
        <v>96</v>
      </c>
      <c r="C50" t="s">
        <v>44</v>
      </c>
      <c r="D50" s="3">
        <v>11.079764000000001</v>
      </c>
      <c r="E50" s="3">
        <f t="shared" si="3"/>
        <v>7.9846834477498092</v>
      </c>
      <c r="F50" s="2">
        <v>9.9098769999999998</v>
      </c>
      <c r="G50" s="3">
        <f t="shared" ref="G50:H50" si="27">F126*G$22</f>
        <v>5.7460869565217392</v>
      </c>
      <c r="H50" s="3">
        <f t="shared" si="27"/>
        <v>2.2385964912280705</v>
      </c>
      <c r="I50" t="str">
        <f t="shared" si="21"/>
        <v>Michigan</v>
      </c>
    </row>
    <row r="51" spans="1:11">
      <c r="A51">
        <v>24</v>
      </c>
      <c r="B51" t="s">
        <v>97</v>
      </c>
      <c r="C51" t="s">
        <v>45</v>
      </c>
      <c r="D51" s="3">
        <v>10.938518999999999</v>
      </c>
      <c r="E51" s="3">
        <f t="shared" si="3"/>
        <v>8.9666514111365387</v>
      </c>
      <c r="F51" s="2">
        <v>5.4571730000000001</v>
      </c>
      <c r="G51" s="3">
        <f t="shared" ref="G51:H51" si="28">F127*G$22</f>
        <v>6.361739130434783</v>
      </c>
      <c r="H51" s="3">
        <f t="shared" si="28"/>
        <v>2.6049122807017548</v>
      </c>
      <c r="I51" t="str">
        <f t="shared" si="21"/>
        <v>Minnesota</v>
      </c>
    </row>
    <row r="52" spans="1:11">
      <c r="A52">
        <v>25</v>
      </c>
      <c r="B52" t="s">
        <v>98</v>
      </c>
      <c r="C52" t="s">
        <v>46</v>
      </c>
      <c r="D52" s="3">
        <v>13.142256</v>
      </c>
      <c r="E52" s="3">
        <f t="shared" si="3"/>
        <v>7.4839511823035858</v>
      </c>
      <c r="F52" s="2">
        <v>2.9849260000000002</v>
      </c>
      <c r="G52" s="3">
        <f t="shared" ref="G52:H52" si="29">F128*G$22</f>
        <v>5.4895652173913048</v>
      </c>
      <c r="H52" s="3">
        <f t="shared" si="29"/>
        <v>1.994385964912281</v>
      </c>
      <c r="I52" t="str">
        <f t="shared" si="21"/>
        <v>Mississippi</v>
      </c>
    </row>
    <row r="53" spans="1:11">
      <c r="A53">
        <v>26</v>
      </c>
      <c r="B53" t="s">
        <v>99</v>
      </c>
      <c r="C53" t="s">
        <v>47</v>
      </c>
      <c r="D53" s="3">
        <v>11.757833</v>
      </c>
      <c r="E53" s="3">
        <f t="shared" si="3"/>
        <v>9.3575896262395126</v>
      </c>
      <c r="F53" s="2">
        <v>6.0635890000000003</v>
      </c>
      <c r="G53" s="3">
        <f t="shared" ref="G53:H53" si="30">F129*G$22</f>
        <v>6.8747826086956527</v>
      </c>
      <c r="H53" s="3">
        <f t="shared" si="30"/>
        <v>2.4828070175438599</v>
      </c>
      <c r="I53" t="str">
        <f t="shared" si="21"/>
        <v>Missouri</v>
      </c>
    </row>
    <row r="54" spans="1:11">
      <c r="A54">
        <v>27</v>
      </c>
      <c r="B54" t="s">
        <v>100</v>
      </c>
      <c r="C54" t="s">
        <v>48</v>
      </c>
      <c r="D54" s="3">
        <v>10.921436</v>
      </c>
      <c r="E54" s="3">
        <f t="shared" si="3"/>
        <v>7.708665141113654</v>
      </c>
      <c r="F54" s="2">
        <v>1.023579</v>
      </c>
      <c r="G54" s="3">
        <f t="shared" ref="G54:H54" si="31">F130*G$22</f>
        <v>5.5921739130434789</v>
      </c>
      <c r="H54" s="3">
        <f t="shared" si="31"/>
        <v>2.1164912280701755</v>
      </c>
      <c r="I54" t="str">
        <f t="shared" si="21"/>
        <v>Montana</v>
      </c>
    </row>
    <row r="55" spans="1:11">
      <c r="A55">
        <v>28</v>
      </c>
      <c r="B55" t="s">
        <v>101</v>
      </c>
      <c r="C55" t="s">
        <v>49</v>
      </c>
      <c r="D55" s="3">
        <v>10.963338</v>
      </c>
      <c r="E55" s="3">
        <f t="shared" si="3"/>
        <v>9.6531045003813887</v>
      </c>
      <c r="F55" s="2">
        <v>1.8815029999999999</v>
      </c>
      <c r="G55" s="3">
        <f t="shared" ref="G55:H55" si="32">F131*G$22</f>
        <v>6.9260869565217398</v>
      </c>
      <c r="H55" s="3">
        <f t="shared" si="32"/>
        <v>2.7270175438596493</v>
      </c>
      <c r="I55" t="str">
        <f t="shared" si="21"/>
        <v>Nebraska</v>
      </c>
    </row>
    <row r="56" spans="1:11">
      <c r="A56">
        <v>29</v>
      </c>
      <c r="B56" t="s">
        <v>102</v>
      </c>
      <c r="C56" t="s">
        <v>50</v>
      </c>
      <c r="D56" s="3">
        <v>10.332483</v>
      </c>
      <c r="E56" s="3">
        <f t="shared" si="3"/>
        <v>8.6588253241800164</v>
      </c>
      <c r="F56" s="2">
        <v>2.839099</v>
      </c>
      <c r="G56" s="3">
        <f t="shared" ref="G56:H56" si="33">F132*G$22</f>
        <v>6.0539130434782615</v>
      </c>
      <c r="H56" s="3">
        <f t="shared" si="33"/>
        <v>2.6049122807017548</v>
      </c>
      <c r="I56" t="str">
        <f t="shared" si="21"/>
        <v>Nevada</v>
      </c>
    </row>
    <row r="57" spans="1:11">
      <c r="A57">
        <v>30</v>
      </c>
      <c r="B57" t="s">
        <v>103</v>
      </c>
      <c r="C57" t="s">
        <v>51</v>
      </c>
      <c r="D57" s="3">
        <v>10.759662000000001</v>
      </c>
      <c r="E57" s="3">
        <f t="shared" si="3"/>
        <v>10.152128146453089</v>
      </c>
      <c r="F57" s="2">
        <v>1.326813</v>
      </c>
      <c r="G57" s="3">
        <f t="shared" ref="G57:H57" si="34">F133*G$22</f>
        <v>6.977391304347826</v>
      </c>
      <c r="H57" s="3">
        <f t="shared" si="34"/>
        <v>3.1747368421052635</v>
      </c>
      <c r="I57" t="str">
        <f t="shared" si="21"/>
        <v>New Hampshire</v>
      </c>
    </row>
    <row r="58" spans="1:11">
      <c r="A58">
        <v>31</v>
      </c>
      <c r="B58" t="s">
        <v>104</v>
      </c>
      <c r="C58" t="s">
        <v>52</v>
      </c>
      <c r="D58" s="3">
        <v>11.801322000000001</v>
      </c>
      <c r="E58" s="3">
        <f t="shared" si="3"/>
        <v>8.8729366895499631</v>
      </c>
      <c r="F58" s="2">
        <v>8.9381749999999993</v>
      </c>
      <c r="G58" s="3">
        <f t="shared" ref="G58:H58" si="35">F134*G$22</f>
        <v>6.1052173913043486</v>
      </c>
      <c r="H58" s="3">
        <f t="shared" si="35"/>
        <v>2.7677192982456145</v>
      </c>
      <c r="I58" t="str">
        <f t="shared" si="21"/>
        <v>New Jersey</v>
      </c>
    </row>
    <row r="59" spans="1:11">
      <c r="A59">
        <v>32</v>
      </c>
      <c r="B59" t="s">
        <v>105</v>
      </c>
      <c r="C59" t="s">
        <v>53</v>
      </c>
      <c r="D59" s="3">
        <v>10.857476999999999</v>
      </c>
      <c r="E59" s="3">
        <f t="shared" si="3"/>
        <v>8.0359877955758972</v>
      </c>
      <c r="F59" s="2">
        <v>2.085572</v>
      </c>
      <c r="G59" s="3">
        <f t="shared" ref="G59:H59" si="36">F135*G$22</f>
        <v>5.7973913043478271</v>
      </c>
      <c r="H59" s="3">
        <f t="shared" si="36"/>
        <v>2.2385964912280705</v>
      </c>
      <c r="I59" t="str">
        <f t="shared" si="21"/>
        <v>New Mexico</v>
      </c>
    </row>
    <row r="60" spans="1:11">
      <c r="A60">
        <v>33</v>
      </c>
      <c r="B60" t="s">
        <v>106</v>
      </c>
      <c r="C60" t="s">
        <v>54</v>
      </c>
      <c r="D60" s="3">
        <v>11.7783</v>
      </c>
      <c r="E60" s="3">
        <f t="shared" si="3"/>
        <v>6.8063920671243334</v>
      </c>
      <c r="F60" s="2">
        <v>19.746227000000001</v>
      </c>
      <c r="G60" s="3">
        <f t="shared" ref="G60:H60" si="37">F136*G$22</f>
        <v>4.7713043478260877</v>
      </c>
      <c r="H60" s="3">
        <f t="shared" si="37"/>
        <v>2.0350877192982457</v>
      </c>
      <c r="I60" t="str">
        <f t="shared" si="21"/>
        <v>New York</v>
      </c>
    </row>
    <row r="61" spans="1:11">
      <c r="A61">
        <v>34</v>
      </c>
      <c r="B61" t="s">
        <v>107</v>
      </c>
      <c r="C61" t="s">
        <v>55</v>
      </c>
      <c r="D61" s="3">
        <v>11.979431</v>
      </c>
      <c r="E61" s="3">
        <f t="shared" si="3"/>
        <v>8.4570251716247142</v>
      </c>
      <c r="F61" s="2">
        <v>9.9439639999999994</v>
      </c>
      <c r="G61" s="3">
        <f t="shared" ref="G61:H61" si="38">F137*G$22</f>
        <v>6.2591304347826089</v>
      </c>
      <c r="H61" s="3">
        <f t="shared" si="38"/>
        <v>2.1978947368421058</v>
      </c>
      <c r="I61" t="str">
        <f t="shared" si="21"/>
        <v>North Carolina</v>
      </c>
    </row>
    <row r="62" spans="1:11">
      <c r="A62">
        <v>35</v>
      </c>
      <c r="B62" t="s">
        <v>108</v>
      </c>
      <c r="C62" t="s">
        <v>56</v>
      </c>
      <c r="D62" s="3">
        <v>11.154256</v>
      </c>
      <c r="E62" s="3">
        <f t="shared" si="3"/>
        <v>10.525278413424866</v>
      </c>
      <c r="F62" s="2">
        <v>0.73948199999999997</v>
      </c>
      <c r="G62" s="3">
        <f t="shared" ref="G62:H62" si="39">F138*G$22</f>
        <v>7.7982608695652171</v>
      </c>
      <c r="H62" s="3">
        <f t="shared" si="39"/>
        <v>2.7270175438596493</v>
      </c>
      <c r="I62" t="str">
        <f t="shared" si="21"/>
        <v>North Dakota</v>
      </c>
    </row>
    <row r="63" spans="1:11">
      <c r="A63">
        <v>36</v>
      </c>
      <c r="B63" t="s">
        <v>109</v>
      </c>
      <c r="C63" t="s">
        <v>57</v>
      </c>
      <c r="D63" s="3">
        <v>11.258063</v>
      </c>
      <c r="E63" s="3">
        <f t="shared" si="3"/>
        <v>8.7224408848207489</v>
      </c>
      <c r="F63" s="2">
        <v>11.594163</v>
      </c>
      <c r="G63" s="3">
        <f t="shared" ref="G63:H63" si="40">F139*G$22</f>
        <v>6.361739130434783</v>
      </c>
      <c r="H63" s="3">
        <f t="shared" si="40"/>
        <v>2.360701754385965</v>
      </c>
      <c r="I63" t="str">
        <f t="shared" si="21"/>
        <v>Ohio</v>
      </c>
    </row>
    <row r="64" spans="1:11">
      <c r="A64">
        <v>37</v>
      </c>
      <c r="B64" t="s">
        <v>110</v>
      </c>
      <c r="C64" t="s">
        <v>58</v>
      </c>
      <c r="D64" s="3">
        <v>12.090540000000001</v>
      </c>
      <c r="E64" s="3">
        <f t="shared" si="3"/>
        <v>9.1540808543096883</v>
      </c>
      <c r="F64" s="2">
        <v>3.8780510000000001</v>
      </c>
      <c r="G64" s="3">
        <f t="shared" ref="G64:H64" si="41">F140*G$22</f>
        <v>6.8747826086956527</v>
      </c>
      <c r="H64" s="3">
        <f t="shared" si="41"/>
        <v>2.2792982456140352</v>
      </c>
      <c r="I64" t="str">
        <f t="shared" si="21"/>
        <v>Oklahoma</v>
      </c>
    </row>
    <row r="65" spans="1:9">
      <c r="A65">
        <v>38</v>
      </c>
      <c r="B65" t="s">
        <v>111</v>
      </c>
      <c r="C65" t="s">
        <v>59</v>
      </c>
      <c r="D65" s="3">
        <v>10.800268000000001</v>
      </c>
      <c r="E65" s="3">
        <f t="shared" si="3"/>
        <v>7.4292295957284527</v>
      </c>
      <c r="F65" s="2">
        <v>3.9702389999999999</v>
      </c>
      <c r="G65" s="3">
        <f t="shared" ref="G65:H65" si="42">F141*G$22</f>
        <v>5.0278260869565221</v>
      </c>
      <c r="H65" s="3">
        <f t="shared" si="42"/>
        <v>2.4014035087719301</v>
      </c>
      <c r="I65" t="str">
        <f t="shared" si="21"/>
        <v>Oregon</v>
      </c>
    </row>
    <row r="66" spans="1:9">
      <c r="A66">
        <v>39</v>
      </c>
      <c r="B66" t="s">
        <v>112</v>
      </c>
      <c r="C66" t="s">
        <v>60</v>
      </c>
      <c r="D66" s="3">
        <v>11.774806</v>
      </c>
      <c r="E66" s="3">
        <f t="shared" si="3"/>
        <v>7.5335469107551507</v>
      </c>
      <c r="F66" s="2">
        <v>12.787209000000001</v>
      </c>
      <c r="G66" s="3">
        <f t="shared" ref="G66:H66" si="43">F142*G$22</f>
        <v>5.3356521739130445</v>
      </c>
      <c r="H66" s="3">
        <f t="shared" si="43"/>
        <v>2.1978947368421058</v>
      </c>
      <c r="I66" t="str">
        <f t="shared" si="21"/>
        <v>Pennsylvania</v>
      </c>
    </row>
    <row r="67" spans="1:9">
      <c r="A67">
        <v>40</v>
      </c>
      <c r="B67" t="s">
        <v>113</v>
      </c>
      <c r="C67" t="s">
        <v>61</v>
      </c>
      <c r="D67" s="3">
        <v>12.069936</v>
      </c>
      <c r="E67" s="3">
        <f t="shared" si="3"/>
        <v>8.3722044241037388</v>
      </c>
      <c r="F67" s="2">
        <v>1.0551729999999999</v>
      </c>
      <c r="G67" s="3">
        <f t="shared" ref="G67:H67" si="44">F143*G$22</f>
        <v>5.8486956521739133</v>
      </c>
      <c r="H67" s="3">
        <f t="shared" si="44"/>
        <v>2.523508771929825</v>
      </c>
      <c r="I67" t="str">
        <f t="shared" si="21"/>
        <v>Rhode Island</v>
      </c>
    </row>
    <row r="68" spans="1:9">
      <c r="A68">
        <v>41</v>
      </c>
      <c r="B68" t="s">
        <v>114</v>
      </c>
      <c r="C68" t="s">
        <v>62</v>
      </c>
      <c r="D68" s="3">
        <v>11.285990999999999</v>
      </c>
      <c r="E68" s="3">
        <f t="shared" si="3"/>
        <v>7.6060564454614799</v>
      </c>
      <c r="F68" s="2">
        <v>4.8324819999999997</v>
      </c>
      <c r="G68" s="3">
        <f t="shared" ref="G68:H68" si="45">F144*G$22</f>
        <v>5.4895652173913048</v>
      </c>
      <c r="H68" s="3">
        <f t="shared" si="45"/>
        <v>2.1164912280701755</v>
      </c>
      <c r="I68" t="str">
        <f t="shared" si="21"/>
        <v>South Carolina</v>
      </c>
    </row>
    <row r="69" spans="1:9">
      <c r="A69">
        <v>42</v>
      </c>
      <c r="B69" t="s">
        <v>115</v>
      </c>
      <c r="C69" t="s">
        <v>63</v>
      </c>
      <c r="D69" s="3">
        <v>10.630248999999999</v>
      </c>
      <c r="E69" s="3">
        <f t="shared" si="3"/>
        <v>8.2288939740655991</v>
      </c>
      <c r="F69" s="2">
        <v>0.85317500000000002</v>
      </c>
      <c r="G69" s="3">
        <f t="shared" ref="G69:H69" si="46">F145*G$22</f>
        <v>5.7460869565217392</v>
      </c>
      <c r="H69" s="3">
        <f t="shared" si="46"/>
        <v>2.4828070175438599</v>
      </c>
      <c r="I69" t="str">
        <f t="shared" si="21"/>
        <v>South Dakota</v>
      </c>
    </row>
    <row r="70" spans="1:9">
      <c r="A70">
        <v>43</v>
      </c>
      <c r="B70" t="s">
        <v>116</v>
      </c>
      <c r="C70" t="s">
        <v>64</v>
      </c>
      <c r="D70" s="3">
        <v>12.516923</v>
      </c>
      <c r="E70" s="3">
        <f t="shared" si="3"/>
        <v>7.8324790236460728</v>
      </c>
      <c r="F70" s="2">
        <v>6.5493519999999998</v>
      </c>
      <c r="G70" s="3">
        <f t="shared" ref="G70:H70" si="47">F146*G$22</f>
        <v>5.7973913043478271</v>
      </c>
      <c r="H70" s="3">
        <f t="shared" si="47"/>
        <v>2.0350877192982457</v>
      </c>
      <c r="I70" t="str">
        <f t="shared" si="21"/>
        <v>Tennessee</v>
      </c>
    </row>
    <row r="71" spans="1:9">
      <c r="A71">
        <v>44</v>
      </c>
      <c r="B71" t="s">
        <v>117</v>
      </c>
      <c r="C71" t="s">
        <v>65</v>
      </c>
      <c r="D71" s="3">
        <v>11.42572</v>
      </c>
      <c r="E71" s="3">
        <f t="shared" si="3"/>
        <v>8.9276582761250971</v>
      </c>
      <c r="F71" s="2">
        <v>26.956958</v>
      </c>
      <c r="G71" s="3">
        <f t="shared" ref="G71:H71" si="48">F147*G$22</f>
        <v>6.5669565217391312</v>
      </c>
      <c r="H71" s="3">
        <f t="shared" si="48"/>
        <v>2.360701754385965</v>
      </c>
      <c r="I71" t="str">
        <f t="shared" si="21"/>
        <v>Texas</v>
      </c>
    </row>
    <row r="72" spans="1:9">
      <c r="A72">
        <v>45</v>
      </c>
      <c r="B72" t="s">
        <v>118</v>
      </c>
      <c r="C72" t="s">
        <v>66</v>
      </c>
      <c r="D72" s="3">
        <v>9.7092366000000005</v>
      </c>
      <c r="E72" s="3">
        <f t="shared" si="3"/>
        <v>10.48286803966438</v>
      </c>
      <c r="F72" s="2">
        <v>2.9429020000000001</v>
      </c>
      <c r="G72" s="3">
        <f t="shared" ref="G72:H72" si="49">F148*G$22</f>
        <v>7.5930434782608707</v>
      </c>
      <c r="H72" s="3">
        <f t="shared" si="49"/>
        <v>2.889824561403509</v>
      </c>
      <c r="I72" t="str">
        <f t="shared" si="21"/>
        <v>Utah</v>
      </c>
    </row>
    <row r="73" spans="1:9">
      <c r="A73">
        <v>46</v>
      </c>
      <c r="B73" t="s">
        <v>119</v>
      </c>
      <c r="C73" t="s">
        <v>67</v>
      </c>
      <c r="D73" s="3">
        <v>10.723032</v>
      </c>
      <c r="E73" s="3">
        <f t="shared" si="3"/>
        <v>7.878657513348589</v>
      </c>
      <c r="F73" s="2">
        <v>0.62601099999999998</v>
      </c>
      <c r="G73" s="3">
        <f t="shared" ref="G73:H73" si="50">F149*G$22</f>
        <v>5.2330434782608695</v>
      </c>
      <c r="H73" s="3">
        <f t="shared" si="50"/>
        <v>2.6456140350877195</v>
      </c>
      <c r="I73" t="str">
        <f t="shared" si="21"/>
        <v>Vermont</v>
      </c>
    </row>
    <row r="74" spans="1:9">
      <c r="A74">
        <v>47</v>
      </c>
      <c r="B74" t="s">
        <v>120</v>
      </c>
      <c r="C74" t="s">
        <v>68</v>
      </c>
      <c r="D74" s="3">
        <v>10.417249999999999</v>
      </c>
      <c r="E74" s="3">
        <f t="shared" si="3"/>
        <v>11.855774218154082</v>
      </c>
      <c r="F74" s="2">
        <v>8.3262889999999992</v>
      </c>
      <c r="G74" s="3">
        <f t="shared" ref="G74:H74" si="51">F150*G$22</f>
        <v>8.7217391304347824</v>
      </c>
      <c r="H74" s="3">
        <f t="shared" si="51"/>
        <v>3.1340350877192988</v>
      </c>
      <c r="I74" t="str">
        <f t="shared" si="21"/>
        <v>Virginia</v>
      </c>
    </row>
    <row r="75" spans="1:9">
      <c r="A75">
        <v>48</v>
      </c>
      <c r="B75" t="s">
        <v>121</v>
      </c>
      <c r="C75" t="s">
        <v>69</v>
      </c>
      <c r="D75" s="3">
        <v>10.116898000000001</v>
      </c>
      <c r="E75" s="3">
        <f t="shared" si="3"/>
        <v>8.0024713958810079</v>
      </c>
      <c r="F75" s="2">
        <v>7.0615300000000003</v>
      </c>
      <c r="G75" s="3">
        <f t="shared" ref="G75:H75" si="52">F151*G$22</f>
        <v>5.4382608695652177</v>
      </c>
      <c r="H75" s="3">
        <f t="shared" si="52"/>
        <v>2.5642105263157897</v>
      </c>
      <c r="I75" t="str">
        <f t="shared" si="21"/>
        <v>Washington</v>
      </c>
    </row>
    <row r="76" spans="1:9">
      <c r="A76">
        <v>49</v>
      </c>
      <c r="B76" t="s">
        <v>122</v>
      </c>
      <c r="C76" t="s">
        <v>70</v>
      </c>
      <c r="D76" s="3">
        <v>12.142690999999999</v>
      </c>
      <c r="E76" s="3">
        <f t="shared" si="3"/>
        <v>9.2884973302822296</v>
      </c>
      <c r="F76" s="2">
        <v>1.8503259999999999</v>
      </c>
      <c r="G76" s="3">
        <f t="shared" ref="G76:H76" si="53">F152*G$22</f>
        <v>7.131304347826088</v>
      </c>
      <c r="H76" s="3">
        <f t="shared" si="53"/>
        <v>2.1571929824561407</v>
      </c>
      <c r="I76" t="str">
        <f t="shared" si="21"/>
        <v>West Virginia</v>
      </c>
    </row>
    <row r="77" spans="1:9">
      <c r="A77">
        <v>50</v>
      </c>
      <c r="B77" t="s">
        <v>123</v>
      </c>
      <c r="C77" t="s">
        <v>71</v>
      </c>
      <c r="D77" s="3">
        <v>11.23925</v>
      </c>
      <c r="E77" s="3">
        <f t="shared" si="3"/>
        <v>9.1824713958810076</v>
      </c>
      <c r="F77" s="2">
        <v>5.7575640000000003</v>
      </c>
      <c r="G77" s="3">
        <f t="shared" ref="G77:H77" si="54">F153*G$22</f>
        <v>6.6182608695652183</v>
      </c>
      <c r="H77" s="3">
        <f t="shared" si="54"/>
        <v>2.5642105263157897</v>
      </c>
      <c r="I77" t="str">
        <f t="shared" ref="I77:I78" si="55">A153</f>
        <v>Wisconsin</v>
      </c>
    </row>
    <row r="78" spans="1:9">
      <c r="A78">
        <v>51</v>
      </c>
      <c r="B78" t="s">
        <v>124</v>
      </c>
      <c r="C78" t="s">
        <v>72</v>
      </c>
      <c r="D78" s="3">
        <v>9.3117219999999996</v>
      </c>
      <c r="E78" s="3">
        <f t="shared" si="3"/>
        <v>9.7769183829138075</v>
      </c>
      <c r="F78" s="2">
        <v>0.58415300000000003</v>
      </c>
      <c r="G78" s="3">
        <f t="shared" ref="G78:H78" si="56">F154*G$22</f>
        <v>7.131304347826088</v>
      </c>
      <c r="H78" s="3">
        <f t="shared" si="56"/>
        <v>2.6456140350877195</v>
      </c>
      <c r="I78" t="str">
        <f t="shared" si="55"/>
        <v>Wyoming</v>
      </c>
    </row>
    <row r="79" spans="1:9">
      <c r="A79">
        <v>52</v>
      </c>
      <c r="B79" t="s">
        <v>139</v>
      </c>
      <c r="C79" t="s">
        <v>0</v>
      </c>
      <c r="D79" s="3">
        <v>4.67</v>
      </c>
      <c r="E79" s="3">
        <f t="shared" si="3"/>
        <v>9.31</v>
      </c>
      <c r="F79">
        <v>23.6</v>
      </c>
      <c r="G79" s="3">
        <f>G2</f>
        <v>4.9000000000000004</v>
      </c>
      <c r="H79" s="3">
        <f>H2</f>
        <v>4.41</v>
      </c>
    </row>
    <row r="80" spans="1:9">
      <c r="A80">
        <v>53</v>
      </c>
      <c r="B80" t="s">
        <v>78</v>
      </c>
      <c r="C80" t="s">
        <v>1</v>
      </c>
      <c r="D80" s="3">
        <v>7.7</v>
      </c>
      <c r="E80" s="3">
        <f t="shared" si="3"/>
        <v>8.17</v>
      </c>
      <c r="F80">
        <v>35.5</v>
      </c>
      <c r="G80" s="3">
        <f t="shared" ref="G80:H80" si="57">G3</f>
        <v>5</v>
      </c>
      <c r="H80" s="3">
        <f t="shared" si="57"/>
        <v>3.17</v>
      </c>
    </row>
    <row r="81" spans="1:8">
      <c r="A81">
        <v>54</v>
      </c>
      <c r="B81" t="s">
        <v>140</v>
      </c>
      <c r="C81" t="s">
        <v>2</v>
      </c>
      <c r="D81" s="3">
        <v>5.27</v>
      </c>
      <c r="E81" s="3">
        <f t="shared" si="3"/>
        <v>5.51</v>
      </c>
      <c r="F81">
        <v>5.6</v>
      </c>
      <c r="G81" s="3">
        <f t="shared" ref="G81:H81" si="58">G4</f>
        <v>2.6</v>
      </c>
      <c r="H81" s="3">
        <f t="shared" si="58"/>
        <v>2.9099999999999997</v>
      </c>
    </row>
    <row r="82" spans="1:8">
      <c r="A82">
        <v>55</v>
      </c>
      <c r="B82" t="s">
        <v>141</v>
      </c>
      <c r="C82" t="s">
        <v>3</v>
      </c>
      <c r="D82" s="3">
        <v>3.49</v>
      </c>
      <c r="E82" s="3">
        <f t="shared" si="3"/>
        <v>5.87</v>
      </c>
      <c r="F82">
        <v>5.4</v>
      </c>
      <c r="G82" s="3">
        <f t="shared" ref="G82:H82" si="59">G5</f>
        <v>3.1414620689655171</v>
      </c>
      <c r="H82" s="3">
        <f t="shared" si="59"/>
        <v>2.7285379310344831</v>
      </c>
    </row>
    <row r="83" spans="1:8">
      <c r="A83">
        <v>56</v>
      </c>
      <c r="B83" t="s">
        <v>125</v>
      </c>
      <c r="C83" t="s">
        <v>4</v>
      </c>
      <c r="D83" s="3">
        <v>6.99</v>
      </c>
      <c r="E83" s="3">
        <f t="shared" si="3"/>
        <v>5.14</v>
      </c>
      <c r="F83">
        <v>64.599999999999994</v>
      </c>
      <c r="G83" s="3">
        <f t="shared" ref="G83:H83" si="60">G6</f>
        <v>2.71</v>
      </c>
      <c r="H83" s="3">
        <f t="shared" si="60"/>
        <v>2.4299999999999997</v>
      </c>
    </row>
    <row r="84" spans="1:8">
      <c r="A84">
        <v>57</v>
      </c>
      <c r="B84" t="s">
        <v>138</v>
      </c>
      <c r="C84" t="s">
        <v>5</v>
      </c>
      <c r="D84" s="3">
        <v>9.06</v>
      </c>
      <c r="E84" s="3">
        <f t="shared" si="3"/>
        <v>5.3</v>
      </c>
      <c r="F84">
        <v>82.7</v>
      </c>
      <c r="G84" s="3">
        <f t="shared" ref="G84:H84" si="61">G7</f>
        <v>3.28</v>
      </c>
      <c r="H84" s="3">
        <f t="shared" si="61"/>
        <v>2.02</v>
      </c>
    </row>
    <row r="85" spans="1:8">
      <c r="A85">
        <v>58</v>
      </c>
      <c r="B85" t="s">
        <v>126</v>
      </c>
      <c r="C85" t="s">
        <v>6</v>
      </c>
      <c r="D85" s="3">
        <v>7.05</v>
      </c>
      <c r="E85" s="3">
        <f t="shared" si="3"/>
        <v>5.57</v>
      </c>
      <c r="F85">
        <v>4.7</v>
      </c>
      <c r="G85" s="3">
        <f t="shared" ref="G85:H85" si="62">G8</f>
        <v>3.22</v>
      </c>
      <c r="H85" s="3">
        <f t="shared" si="62"/>
        <v>2.35</v>
      </c>
    </row>
    <row r="86" spans="1:8">
      <c r="A86">
        <v>59</v>
      </c>
      <c r="B86" t="s">
        <v>127</v>
      </c>
      <c r="C86" t="s">
        <v>7</v>
      </c>
      <c r="D86" s="3">
        <v>6.34</v>
      </c>
      <c r="E86" s="3">
        <f t="shared" si="3"/>
        <v>4.6100000000000003</v>
      </c>
      <c r="F86">
        <v>61.1</v>
      </c>
      <c r="G86" s="3">
        <f t="shared" ref="G86:H86" si="63">G9</f>
        <v>2.77</v>
      </c>
      <c r="H86" s="3">
        <f t="shared" si="63"/>
        <v>1.8400000000000003</v>
      </c>
    </row>
    <row r="87" spans="1:8">
      <c r="A87">
        <v>60</v>
      </c>
      <c r="B87" t="s">
        <v>128</v>
      </c>
      <c r="C87" t="s">
        <v>8</v>
      </c>
      <c r="D87" s="3">
        <v>6.94</v>
      </c>
      <c r="E87" s="3">
        <f t="shared" si="3"/>
        <v>5.0199999999999996</v>
      </c>
      <c r="F87">
        <v>127</v>
      </c>
      <c r="G87" s="3">
        <f t="shared" ref="G87:H87" si="64">G10</f>
        <v>3.69</v>
      </c>
      <c r="H87" s="3">
        <f t="shared" si="64"/>
        <v>1.3299999999999996</v>
      </c>
    </row>
    <row r="88" spans="1:8">
      <c r="A88">
        <v>61</v>
      </c>
      <c r="B88" t="s">
        <v>129</v>
      </c>
      <c r="C88" t="s">
        <v>9</v>
      </c>
      <c r="D88" s="3">
        <v>7.46</v>
      </c>
      <c r="E88" s="3">
        <f t="shared" si="3"/>
        <v>5.69</v>
      </c>
      <c r="F88">
        <v>49.5</v>
      </c>
      <c r="G88" s="3">
        <f t="shared" ref="G88:H88" si="65">G11</f>
        <v>4.17</v>
      </c>
      <c r="H88" s="3">
        <f t="shared" si="65"/>
        <v>1.5200000000000005</v>
      </c>
    </row>
    <row r="89" spans="1:8">
      <c r="A89">
        <v>62</v>
      </c>
      <c r="B89" t="s">
        <v>130</v>
      </c>
      <c r="C89" t="s">
        <v>10</v>
      </c>
      <c r="D89" s="3">
        <v>5.85</v>
      </c>
      <c r="E89" s="3">
        <f t="shared" si="3"/>
        <v>5.28</v>
      </c>
      <c r="F89">
        <v>16.8</v>
      </c>
      <c r="G89" s="3">
        <f t="shared" ref="G89:H89" si="66">G12</f>
        <v>3.23</v>
      </c>
      <c r="H89" s="3">
        <f t="shared" si="66"/>
        <v>2.0500000000000003</v>
      </c>
    </row>
    <row r="90" spans="1:8">
      <c r="A90">
        <v>63</v>
      </c>
      <c r="B90" t="s">
        <v>131</v>
      </c>
      <c r="C90" t="s">
        <v>11</v>
      </c>
      <c r="D90" s="3">
        <v>5.68</v>
      </c>
      <c r="E90" s="3">
        <f t="shared" si="3"/>
        <v>5.6</v>
      </c>
      <c r="F90">
        <v>4.5999999999999996</v>
      </c>
      <c r="G90" s="3">
        <f t="shared" ref="G90:H90" si="67">G13</f>
        <v>2.84</v>
      </c>
      <c r="H90" s="3">
        <f t="shared" si="67"/>
        <v>2.76</v>
      </c>
    </row>
    <row r="91" spans="1:8">
      <c r="A91">
        <v>64</v>
      </c>
      <c r="B91" t="s">
        <v>132</v>
      </c>
      <c r="C91" t="s">
        <v>12</v>
      </c>
      <c r="D91" s="3">
        <v>4.42</v>
      </c>
      <c r="E91" s="3">
        <f t="shared" si="3"/>
        <v>4.9800000000000004</v>
      </c>
      <c r="F91">
        <v>5.0999999999999996</v>
      </c>
      <c r="G91" s="3">
        <f t="shared" ref="G91:H91" si="68">G14</f>
        <v>2.6651586206896551</v>
      </c>
      <c r="H91" s="3">
        <f t="shared" si="68"/>
        <v>2.3148413793103453</v>
      </c>
    </row>
    <row r="92" spans="1:8">
      <c r="A92">
        <v>65</v>
      </c>
      <c r="B92" t="s">
        <v>133</v>
      </c>
      <c r="C92" t="s">
        <v>13</v>
      </c>
      <c r="D92" s="3">
        <v>4.79</v>
      </c>
      <c r="E92" s="3">
        <f t="shared" si="3"/>
        <v>3.88</v>
      </c>
      <c r="F92">
        <v>10.6</v>
      </c>
      <c r="G92" s="3">
        <f t="shared" ref="G92:H92" si="69">G15</f>
        <v>2.15</v>
      </c>
      <c r="H92" s="3">
        <f t="shared" si="69"/>
        <v>1.73</v>
      </c>
    </row>
    <row r="93" spans="1:8">
      <c r="A93">
        <v>66</v>
      </c>
      <c r="B93" t="s">
        <v>134</v>
      </c>
      <c r="C93" t="s">
        <v>14</v>
      </c>
      <c r="D93" s="3">
        <v>10.45</v>
      </c>
      <c r="E93" s="3">
        <f t="shared" ref="E93:E97" si="70">G93+H93</f>
        <v>7.97</v>
      </c>
      <c r="F93">
        <v>5.5</v>
      </c>
      <c r="G93" s="3">
        <f t="shared" ref="G93:H93" si="71">G16</f>
        <v>5.91</v>
      </c>
      <c r="H93" s="3">
        <f t="shared" si="71"/>
        <v>2.0599999999999996</v>
      </c>
    </row>
    <row r="94" spans="1:8">
      <c r="A94">
        <v>67</v>
      </c>
      <c r="B94" t="s">
        <v>142</v>
      </c>
      <c r="C94" t="s">
        <v>15</v>
      </c>
      <c r="D94" s="3">
        <v>7.65</v>
      </c>
      <c r="E94" s="3">
        <f t="shared" si="70"/>
        <v>3.67</v>
      </c>
      <c r="F94">
        <v>47.1</v>
      </c>
      <c r="G94" s="3">
        <f t="shared" ref="G94:H94" si="72">G17</f>
        <v>2.2200000000000002</v>
      </c>
      <c r="H94" s="3">
        <f t="shared" si="72"/>
        <v>1.4499999999999997</v>
      </c>
    </row>
    <row r="95" spans="1:8">
      <c r="A95">
        <v>68</v>
      </c>
      <c r="B95" t="s">
        <v>135</v>
      </c>
      <c r="C95" t="s">
        <v>16</v>
      </c>
      <c r="D95" s="3">
        <v>4.08</v>
      </c>
      <c r="E95" s="3">
        <f t="shared" si="70"/>
        <v>7.25</v>
      </c>
      <c r="F95">
        <v>9.6</v>
      </c>
      <c r="G95" s="3">
        <f t="shared" ref="G95:H95" si="73">G18</f>
        <v>3.88</v>
      </c>
      <c r="H95" s="3">
        <f t="shared" si="73"/>
        <v>3.37</v>
      </c>
    </row>
    <row r="96" spans="1:8">
      <c r="A96">
        <v>69</v>
      </c>
      <c r="B96" t="s">
        <v>136</v>
      </c>
      <c r="C96" t="s">
        <v>17</v>
      </c>
      <c r="D96" s="3">
        <v>8.39</v>
      </c>
      <c r="E96" s="3">
        <f t="shared" si="70"/>
        <v>5.79</v>
      </c>
      <c r="F96">
        <v>8.1999999999999993</v>
      </c>
      <c r="G96" s="3">
        <f t="shared" ref="G96:H96" si="74">G19</f>
        <v>4.26</v>
      </c>
      <c r="H96" s="3">
        <f t="shared" si="74"/>
        <v>1.5300000000000002</v>
      </c>
    </row>
    <row r="97" spans="1:16">
      <c r="A97">
        <v>70</v>
      </c>
      <c r="B97" t="s">
        <v>137</v>
      </c>
      <c r="C97" t="s">
        <v>18</v>
      </c>
      <c r="D97" s="3">
        <v>6.83</v>
      </c>
      <c r="E97" s="3">
        <f t="shared" si="70"/>
        <v>4.9400000000000004</v>
      </c>
      <c r="F97">
        <v>63.5</v>
      </c>
      <c r="G97" s="3">
        <f t="shared" ref="G97:H97" si="75">G20</f>
        <v>3.14</v>
      </c>
      <c r="H97" s="3">
        <f t="shared" si="75"/>
        <v>1.8000000000000003</v>
      </c>
    </row>
    <row r="98" spans="1:16">
      <c r="B98" t="s">
        <v>21</v>
      </c>
    </row>
    <row r="100" spans="1:16">
      <c r="B100" t="s">
        <v>167</v>
      </c>
    </row>
    <row r="102" spans="1:16">
      <c r="B102" t="s">
        <v>144</v>
      </c>
      <c r="C102" t="s">
        <v>145</v>
      </c>
      <c r="D102" t="s">
        <v>146</v>
      </c>
      <c r="F102" t="s">
        <v>147</v>
      </c>
      <c r="G102" t="s">
        <v>147</v>
      </c>
      <c r="H102" t="s">
        <v>147</v>
      </c>
      <c r="I102" t="s">
        <v>147</v>
      </c>
      <c r="J102" t="s">
        <v>147</v>
      </c>
      <c r="L102" t="s">
        <v>148</v>
      </c>
      <c r="M102" t="s">
        <v>148</v>
      </c>
      <c r="N102" t="s">
        <v>148</v>
      </c>
      <c r="O102" t="s">
        <v>148</v>
      </c>
      <c r="P102" t="s">
        <v>148</v>
      </c>
    </row>
    <row r="103" spans="1:16">
      <c r="A103" t="s">
        <v>149</v>
      </c>
      <c r="B103" t="s">
        <v>150</v>
      </c>
      <c r="C103" t="s">
        <v>151</v>
      </c>
      <c r="D103" t="s">
        <v>152</v>
      </c>
      <c r="E103" t="s">
        <v>153</v>
      </c>
      <c r="F103" t="s">
        <v>154</v>
      </c>
      <c r="G103" t="s">
        <v>155</v>
      </c>
      <c r="H103" t="s">
        <v>156</v>
      </c>
      <c r="I103" t="s">
        <v>157</v>
      </c>
      <c r="J103" t="s">
        <v>158</v>
      </c>
      <c r="L103" t="s">
        <v>159</v>
      </c>
      <c r="M103" t="s">
        <v>160</v>
      </c>
      <c r="N103" t="s">
        <v>161</v>
      </c>
      <c r="O103" t="s">
        <v>162</v>
      </c>
      <c r="P103" t="s">
        <v>163</v>
      </c>
    </row>
    <row r="104" spans="1:16">
      <c r="A104" t="s">
        <v>22</v>
      </c>
      <c r="B104">
        <v>4779736</v>
      </c>
      <c r="C104">
        <v>37593</v>
      </c>
      <c r="D104">
        <v>75.400000000000006</v>
      </c>
      <c r="E104">
        <v>4.04</v>
      </c>
      <c r="F104">
        <v>11.2</v>
      </c>
      <c r="G104">
        <v>5.0999999999999996</v>
      </c>
      <c r="H104">
        <v>16.3</v>
      </c>
      <c r="I104">
        <v>14.8</v>
      </c>
      <c r="J104">
        <v>-1.5</v>
      </c>
      <c r="L104">
        <v>53500000</v>
      </c>
      <c r="M104">
        <v>24400000</v>
      </c>
      <c r="N104">
        <v>77900000</v>
      </c>
      <c r="O104">
        <v>70700000</v>
      </c>
      <c r="P104">
        <v>-7200000</v>
      </c>
    </row>
    <row r="105" spans="1:16">
      <c r="A105" t="s">
        <v>23</v>
      </c>
      <c r="B105">
        <v>710231</v>
      </c>
      <c r="C105">
        <v>66160</v>
      </c>
      <c r="D105">
        <v>78.3</v>
      </c>
      <c r="E105">
        <v>5.0599999999999996</v>
      </c>
      <c r="F105">
        <v>13.1</v>
      </c>
      <c r="G105">
        <v>6.2</v>
      </c>
      <c r="H105">
        <v>19.2</v>
      </c>
      <c r="I105">
        <v>510.9</v>
      </c>
      <c r="J105">
        <v>491.7</v>
      </c>
      <c r="L105">
        <v>9300000</v>
      </c>
      <c r="M105">
        <v>4400000</v>
      </c>
      <c r="N105">
        <v>13600000</v>
      </c>
      <c r="O105">
        <v>362900000</v>
      </c>
      <c r="P105">
        <v>349300000</v>
      </c>
    </row>
    <row r="106" spans="1:16">
      <c r="A106" t="s">
        <v>24</v>
      </c>
      <c r="B106">
        <v>6392017</v>
      </c>
      <c r="C106">
        <v>38743</v>
      </c>
      <c r="D106">
        <v>79.599999999999994</v>
      </c>
      <c r="E106">
        <v>4.8899999999999997</v>
      </c>
      <c r="F106">
        <v>10.3</v>
      </c>
      <c r="G106">
        <v>5.4</v>
      </c>
      <c r="H106">
        <v>15.8</v>
      </c>
      <c r="I106">
        <v>1.1000000000000001</v>
      </c>
      <c r="J106">
        <v>-14.700000000000001</v>
      </c>
      <c r="L106">
        <v>65800000</v>
      </c>
      <c r="M106">
        <v>34500000</v>
      </c>
      <c r="N106">
        <v>101000000</v>
      </c>
      <c r="O106">
        <v>7000000</v>
      </c>
      <c r="P106">
        <v>-94000000</v>
      </c>
    </row>
    <row r="107" spans="1:16">
      <c r="A107" t="s">
        <v>25</v>
      </c>
      <c r="B107">
        <v>2915918</v>
      </c>
      <c r="C107">
        <v>37334</v>
      </c>
      <c r="D107">
        <v>76</v>
      </c>
      <c r="E107">
        <v>3.91</v>
      </c>
      <c r="F107">
        <v>10.6</v>
      </c>
      <c r="G107">
        <v>4.8</v>
      </c>
      <c r="H107">
        <v>15.4</v>
      </c>
      <c r="I107">
        <v>24.8</v>
      </c>
      <c r="J107">
        <v>9.4</v>
      </c>
      <c r="L107">
        <v>30900000</v>
      </c>
      <c r="M107">
        <v>14000000</v>
      </c>
      <c r="N107">
        <v>44900000</v>
      </c>
      <c r="O107">
        <v>72300000</v>
      </c>
      <c r="P107">
        <v>27400000</v>
      </c>
    </row>
    <row r="108" spans="1:16">
      <c r="A108" t="s">
        <v>26</v>
      </c>
      <c r="B108">
        <v>37253956</v>
      </c>
      <c r="C108">
        <v>54462</v>
      </c>
      <c r="D108">
        <v>80.8</v>
      </c>
      <c r="E108">
        <v>5.4</v>
      </c>
      <c r="F108">
        <v>10.5</v>
      </c>
      <c r="G108">
        <v>6</v>
      </c>
      <c r="H108">
        <v>16.5</v>
      </c>
      <c r="I108">
        <v>1.9</v>
      </c>
      <c r="J108">
        <v>-14.6</v>
      </c>
      <c r="L108">
        <v>391200000</v>
      </c>
      <c r="M108">
        <v>223500000</v>
      </c>
      <c r="N108">
        <v>614700000</v>
      </c>
      <c r="O108">
        <v>70800000</v>
      </c>
      <c r="P108">
        <v>-543900000</v>
      </c>
    </row>
    <row r="109" spans="1:16">
      <c r="A109" t="s">
        <v>27</v>
      </c>
      <c r="B109">
        <v>5029196</v>
      </c>
      <c r="C109">
        <v>52214</v>
      </c>
      <c r="D109">
        <v>80</v>
      </c>
      <c r="E109">
        <v>5.53</v>
      </c>
      <c r="F109">
        <v>13.4</v>
      </c>
      <c r="G109">
        <v>6.6</v>
      </c>
      <c r="H109">
        <v>20</v>
      </c>
      <c r="I109">
        <v>5.8</v>
      </c>
      <c r="J109">
        <v>-14.2</v>
      </c>
      <c r="L109">
        <v>67400000</v>
      </c>
      <c r="M109">
        <v>33200000</v>
      </c>
      <c r="N109">
        <v>100600000</v>
      </c>
      <c r="O109">
        <v>29200000</v>
      </c>
      <c r="P109">
        <v>-71400000</v>
      </c>
    </row>
    <row r="110" spans="1:16">
      <c r="A110" t="s">
        <v>28</v>
      </c>
      <c r="B110">
        <v>3574097</v>
      </c>
      <c r="C110">
        <v>64676</v>
      </c>
      <c r="D110">
        <v>80.8</v>
      </c>
      <c r="E110">
        <v>6.17</v>
      </c>
      <c r="F110">
        <v>13.7</v>
      </c>
      <c r="G110">
        <v>7.8</v>
      </c>
      <c r="H110">
        <v>21.5</v>
      </c>
      <c r="I110">
        <v>2</v>
      </c>
      <c r="J110">
        <v>-19.5</v>
      </c>
      <c r="L110">
        <v>49000000</v>
      </c>
      <c r="M110">
        <v>27900000</v>
      </c>
      <c r="N110">
        <v>76800000</v>
      </c>
      <c r="O110">
        <v>7100000</v>
      </c>
      <c r="P110">
        <v>-69700000</v>
      </c>
    </row>
    <row r="111" spans="1:16">
      <c r="A111" t="s">
        <v>29</v>
      </c>
      <c r="B111">
        <v>897934</v>
      </c>
      <c r="C111">
        <v>60551</v>
      </c>
      <c r="D111">
        <v>78.400000000000006</v>
      </c>
      <c r="E111">
        <v>5.22</v>
      </c>
      <c r="F111">
        <v>16.600000000000001</v>
      </c>
      <c r="G111">
        <v>6.8</v>
      </c>
      <c r="H111">
        <v>23.4</v>
      </c>
      <c r="I111">
        <v>3.4</v>
      </c>
      <c r="J111">
        <v>-20</v>
      </c>
      <c r="L111">
        <v>14900000</v>
      </c>
      <c r="M111">
        <v>6100000</v>
      </c>
      <c r="N111">
        <v>21000000</v>
      </c>
      <c r="O111">
        <v>3100000</v>
      </c>
      <c r="P111">
        <v>-17900000</v>
      </c>
    </row>
    <row r="112" spans="1:16">
      <c r="A112" t="s">
        <v>30</v>
      </c>
      <c r="B112">
        <v>601723</v>
      </c>
      <c r="C112">
        <v>159386</v>
      </c>
      <c r="D112">
        <v>76.5</v>
      </c>
      <c r="E112">
        <v>6.08</v>
      </c>
      <c r="F112">
        <v>15.8</v>
      </c>
      <c r="G112">
        <v>6.3</v>
      </c>
      <c r="H112">
        <v>22</v>
      </c>
      <c r="I112">
        <v>0.2</v>
      </c>
      <c r="J112">
        <v>-21.8</v>
      </c>
      <c r="L112">
        <v>9500000</v>
      </c>
      <c r="M112">
        <v>3800000</v>
      </c>
      <c r="N112">
        <v>13200000</v>
      </c>
      <c r="O112">
        <v>100000</v>
      </c>
      <c r="P112">
        <v>-13100000</v>
      </c>
    </row>
    <row r="113" spans="1:16">
      <c r="A113" t="s">
        <v>31</v>
      </c>
      <c r="B113">
        <v>18801310</v>
      </c>
      <c r="C113">
        <v>38690</v>
      </c>
      <c r="D113">
        <v>79.400000000000006</v>
      </c>
      <c r="E113">
        <v>4.82</v>
      </c>
      <c r="F113">
        <v>10.9</v>
      </c>
      <c r="G113">
        <v>5.2</v>
      </c>
      <c r="H113">
        <v>16</v>
      </c>
      <c r="I113">
        <v>4.5999999999999996</v>
      </c>
      <c r="J113">
        <v>-11.4</v>
      </c>
      <c r="L113">
        <v>204900000</v>
      </c>
      <c r="M113">
        <v>97800000</v>
      </c>
      <c r="N113">
        <v>300800000</v>
      </c>
      <c r="O113">
        <v>86500000</v>
      </c>
      <c r="P113">
        <v>-214300000</v>
      </c>
    </row>
    <row r="114" spans="1:16">
      <c r="A114" t="s">
        <v>32</v>
      </c>
      <c r="B114">
        <v>9687653</v>
      </c>
      <c r="C114">
        <v>43131</v>
      </c>
      <c r="D114">
        <v>77.2</v>
      </c>
      <c r="E114">
        <v>4.62</v>
      </c>
      <c r="F114">
        <v>11.6</v>
      </c>
      <c r="G114">
        <v>5.4</v>
      </c>
      <c r="H114">
        <v>17</v>
      </c>
      <c r="I114">
        <v>8.1999999999999993</v>
      </c>
      <c r="J114">
        <v>-8.8000000000000007</v>
      </c>
      <c r="L114">
        <v>112400000</v>
      </c>
      <c r="M114">
        <v>52300000</v>
      </c>
      <c r="N114">
        <v>164700000</v>
      </c>
      <c r="O114">
        <v>79400000</v>
      </c>
      <c r="P114">
        <v>-85300000</v>
      </c>
    </row>
    <row r="115" spans="1:16">
      <c r="A115" t="s">
        <v>33</v>
      </c>
      <c r="B115">
        <v>1360301</v>
      </c>
      <c r="C115">
        <v>49686</v>
      </c>
      <c r="D115">
        <v>81.3</v>
      </c>
      <c r="E115">
        <v>5.53</v>
      </c>
      <c r="F115">
        <v>11.3</v>
      </c>
      <c r="G115">
        <v>5.8</v>
      </c>
      <c r="H115">
        <v>17.100000000000001</v>
      </c>
      <c r="L115">
        <v>15400000</v>
      </c>
      <c r="M115">
        <v>7900000</v>
      </c>
      <c r="N115">
        <v>23300000</v>
      </c>
    </row>
    <row r="116" spans="1:16">
      <c r="A116" t="s">
        <v>34</v>
      </c>
      <c r="B116">
        <v>1567582</v>
      </c>
      <c r="C116">
        <v>35235</v>
      </c>
      <c r="D116">
        <v>79.5</v>
      </c>
      <c r="E116">
        <v>4.5</v>
      </c>
      <c r="F116">
        <v>9.5</v>
      </c>
      <c r="G116">
        <v>5.8</v>
      </c>
      <c r="H116">
        <v>15.3</v>
      </c>
      <c r="I116">
        <v>17</v>
      </c>
      <c r="J116">
        <v>1.6999999999999993</v>
      </c>
      <c r="L116">
        <v>14900000</v>
      </c>
      <c r="M116">
        <v>9100000</v>
      </c>
      <c r="N116">
        <v>24000000</v>
      </c>
      <c r="O116">
        <v>26600000</v>
      </c>
      <c r="P116">
        <v>2600000</v>
      </c>
    </row>
    <row r="117" spans="1:16">
      <c r="A117" t="s">
        <v>35</v>
      </c>
      <c r="B117">
        <v>12830632</v>
      </c>
      <c r="C117">
        <v>52827</v>
      </c>
      <c r="D117">
        <v>79</v>
      </c>
      <c r="E117">
        <v>5.31</v>
      </c>
      <c r="F117">
        <v>11.3</v>
      </c>
      <c r="G117">
        <v>5.8</v>
      </c>
      <c r="H117">
        <v>17.2</v>
      </c>
      <c r="I117">
        <v>5.9</v>
      </c>
      <c r="J117">
        <v>-11.299999999999999</v>
      </c>
      <c r="L117">
        <v>145000000</v>
      </c>
      <c r="M117">
        <v>74400000</v>
      </c>
      <c r="N117">
        <v>220700000</v>
      </c>
      <c r="O117">
        <v>75700000</v>
      </c>
      <c r="P117">
        <v>-145000000</v>
      </c>
    </row>
    <row r="118" spans="1:16">
      <c r="A118" t="s">
        <v>36</v>
      </c>
      <c r="B118">
        <v>6483802</v>
      </c>
      <c r="C118">
        <v>43861</v>
      </c>
      <c r="D118">
        <v>77.599999999999994</v>
      </c>
      <c r="E118">
        <v>4.5599999999999996</v>
      </c>
      <c r="F118">
        <v>13.1</v>
      </c>
      <c r="G118">
        <v>6</v>
      </c>
      <c r="H118">
        <v>19.100000000000001</v>
      </c>
      <c r="I118">
        <v>7.7</v>
      </c>
      <c r="J118">
        <v>-11.400000000000002</v>
      </c>
      <c r="L118">
        <v>84900000</v>
      </c>
      <c r="M118">
        <v>38900000</v>
      </c>
      <c r="N118">
        <v>123800000</v>
      </c>
      <c r="O118">
        <v>49900000</v>
      </c>
      <c r="P118">
        <v>-73900000</v>
      </c>
    </row>
    <row r="119" spans="1:16">
      <c r="A119" t="s">
        <v>37</v>
      </c>
      <c r="B119">
        <v>3046355</v>
      </c>
      <c r="C119">
        <v>49075</v>
      </c>
      <c r="D119">
        <v>79.7</v>
      </c>
      <c r="E119">
        <v>5.03</v>
      </c>
      <c r="F119">
        <v>13.9</v>
      </c>
      <c r="G119">
        <v>6.6</v>
      </c>
      <c r="H119">
        <v>20.5</v>
      </c>
      <c r="I119">
        <v>21</v>
      </c>
      <c r="J119">
        <v>0.5</v>
      </c>
      <c r="L119">
        <v>42300000</v>
      </c>
      <c r="M119">
        <v>20100000</v>
      </c>
      <c r="N119">
        <v>62500000</v>
      </c>
      <c r="O119">
        <v>64000000</v>
      </c>
      <c r="P119">
        <v>1500000</v>
      </c>
    </row>
    <row r="120" spans="1:16">
      <c r="A120" t="s">
        <v>38</v>
      </c>
      <c r="B120">
        <v>2853118</v>
      </c>
      <c r="C120">
        <v>45765</v>
      </c>
      <c r="D120">
        <v>78.7</v>
      </c>
      <c r="E120">
        <v>4.96</v>
      </c>
      <c r="F120">
        <v>13.1</v>
      </c>
      <c r="G120">
        <v>6</v>
      </c>
      <c r="H120">
        <v>19.100000000000001</v>
      </c>
      <c r="I120">
        <v>26.2</v>
      </c>
      <c r="J120">
        <v>7.0999999999999979</v>
      </c>
      <c r="L120">
        <v>37400000</v>
      </c>
      <c r="M120">
        <v>17100000</v>
      </c>
      <c r="N120">
        <v>54500000</v>
      </c>
      <c r="O120">
        <v>74800000</v>
      </c>
      <c r="P120">
        <v>20300000</v>
      </c>
    </row>
    <row r="121" spans="1:16">
      <c r="A121" t="s">
        <v>39</v>
      </c>
      <c r="B121">
        <v>4339367</v>
      </c>
      <c r="C121">
        <v>38938</v>
      </c>
      <c r="D121">
        <v>76</v>
      </c>
      <c r="E121">
        <v>4.0199999999999996</v>
      </c>
      <c r="F121">
        <v>14.2</v>
      </c>
      <c r="G121">
        <v>5.3</v>
      </c>
      <c r="H121">
        <v>19.5</v>
      </c>
      <c r="I121">
        <v>13.9</v>
      </c>
      <c r="J121">
        <v>-5.6</v>
      </c>
      <c r="L121">
        <v>61600000</v>
      </c>
      <c r="M121">
        <v>23000000</v>
      </c>
      <c r="N121">
        <v>84600000</v>
      </c>
      <c r="O121">
        <v>60300000</v>
      </c>
      <c r="P121">
        <v>-24300000</v>
      </c>
    </row>
    <row r="122" spans="1:16">
      <c r="A122" t="s">
        <v>40</v>
      </c>
      <c r="B122">
        <v>4533372</v>
      </c>
      <c r="C122">
        <v>46448</v>
      </c>
      <c r="D122">
        <v>75.7</v>
      </c>
      <c r="E122">
        <v>4.12</v>
      </c>
      <c r="F122">
        <v>12</v>
      </c>
      <c r="G122">
        <v>5.3</v>
      </c>
      <c r="H122">
        <v>17.3</v>
      </c>
      <c r="I122">
        <v>13.1</v>
      </c>
      <c r="J122">
        <v>-4.2000000000000011</v>
      </c>
      <c r="L122">
        <v>54400000</v>
      </c>
      <c r="M122">
        <v>24000000</v>
      </c>
      <c r="N122">
        <v>78400000</v>
      </c>
      <c r="O122">
        <v>59400000</v>
      </c>
      <c r="P122">
        <v>-19000000</v>
      </c>
    </row>
    <row r="123" spans="1:16">
      <c r="A123" t="s">
        <v>41</v>
      </c>
      <c r="B123">
        <v>1328361</v>
      </c>
      <c r="C123">
        <v>38327</v>
      </c>
      <c r="D123">
        <v>79.2</v>
      </c>
      <c r="E123">
        <v>4.93</v>
      </c>
      <c r="F123">
        <v>10.1</v>
      </c>
      <c r="G123">
        <v>5.7</v>
      </c>
      <c r="H123">
        <v>15.8</v>
      </c>
      <c r="I123">
        <v>30.5</v>
      </c>
      <c r="J123">
        <v>14.7</v>
      </c>
      <c r="L123">
        <v>13400000</v>
      </c>
      <c r="M123">
        <v>7600000</v>
      </c>
      <c r="N123">
        <v>21000000</v>
      </c>
      <c r="O123">
        <v>40500000</v>
      </c>
      <c r="P123">
        <v>19500000</v>
      </c>
    </row>
    <row r="124" spans="1:16">
      <c r="A124" t="s">
        <v>42</v>
      </c>
      <c r="B124">
        <v>5773552</v>
      </c>
      <c r="C124">
        <v>53759</v>
      </c>
      <c r="D124">
        <v>78.8</v>
      </c>
      <c r="E124">
        <v>5.94</v>
      </c>
      <c r="F124">
        <v>16.899999999999999</v>
      </c>
      <c r="G124">
        <v>7.4</v>
      </c>
      <c r="H124">
        <v>24.3</v>
      </c>
      <c r="I124">
        <v>2.5</v>
      </c>
      <c r="J124">
        <v>-21.8</v>
      </c>
      <c r="L124">
        <v>97600000</v>
      </c>
      <c r="M124">
        <v>42700000</v>
      </c>
      <c r="N124">
        <v>140300000</v>
      </c>
      <c r="O124">
        <v>14400000</v>
      </c>
      <c r="P124">
        <v>-125900000</v>
      </c>
    </row>
    <row r="125" spans="1:16">
      <c r="A125" t="s">
        <v>43</v>
      </c>
      <c r="B125">
        <v>6547629</v>
      </c>
      <c r="C125">
        <v>63005</v>
      </c>
      <c r="D125">
        <v>80.5</v>
      </c>
      <c r="E125">
        <v>6.16</v>
      </c>
      <c r="F125">
        <v>12</v>
      </c>
      <c r="G125">
        <v>6.6</v>
      </c>
      <c r="H125">
        <v>18.600000000000001</v>
      </c>
      <c r="I125">
        <v>1.7</v>
      </c>
      <c r="J125">
        <v>-16.900000000000002</v>
      </c>
      <c r="L125">
        <v>78600000</v>
      </c>
      <c r="M125">
        <v>43200000</v>
      </c>
      <c r="N125">
        <v>121800000</v>
      </c>
      <c r="O125">
        <v>11100000</v>
      </c>
      <c r="P125">
        <v>-110700000</v>
      </c>
    </row>
    <row r="126" spans="1:16">
      <c r="A126" t="s">
        <v>44</v>
      </c>
      <c r="B126">
        <v>9883640</v>
      </c>
      <c r="C126">
        <v>42110</v>
      </c>
      <c r="D126">
        <v>78.2</v>
      </c>
      <c r="E126">
        <v>4.76</v>
      </c>
      <c r="F126">
        <v>11.2</v>
      </c>
      <c r="G126">
        <v>5.5</v>
      </c>
      <c r="H126">
        <v>16.600000000000001</v>
      </c>
      <c r="I126">
        <v>11.8</v>
      </c>
      <c r="J126">
        <v>-4.8000000000000007</v>
      </c>
      <c r="L126">
        <v>110700000</v>
      </c>
      <c r="M126">
        <v>54400000</v>
      </c>
      <c r="N126">
        <v>164100000</v>
      </c>
      <c r="O126">
        <v>116600000</v>
      </c>
      <c r="P126">
        <v>-47500000</v>
      </c>
    </row>
    <row r="127" spans="1:16">
      <c r="A127" t="s">
        <v>45</v>
      </c>
      <c r="B127">
        <v>5303925</v>
      </c>
      <c r="C127">
        <v>52801</v>
      </c>
      <c r="D127">
        <v>81.099999999999994</v>
      </c>
      <c r="E127">
        <v>5.69</v>
      </c>
      <c r="F127">
        <v>12.4</v>
      </c>
      <c r="G127">
        <v>6.4</v>
      </c>
      <c r="H127">
        <v>18.8</v>
      </c>
      <c r="I127">
        <v>16.899999999999999</v>
      </c>
      <c r="J127">
        <v>-1.9000000000000021</v>
      </c>
      <c r="L127">
        <v>65800000</v>
      </c>
      <c r="M127">
        <v>33900000</v>
      </c>
      <c r="N127">
        <v>99700000</v>
      </c>
      <c r="O127">
        <v>89600000</v>
      </c>
      <c r="P127">
        <v>-10100000</v>
      </c>
    </row>
    <row r="128" spans="1:16">
      <c r="A128" t="s">
        <v>46</v>
      </c>
      <c r="B128">
        <v>2967297</v>
      </c>
      <c r="C128">
        <v>31551</v>
      </c>
      <c r="D128">
        <v>75</v>
      </c>
      <c r="E128">
        <v>3.81</v>
      </c>
      <c r="F128">
        <v>10.7</v>
      </c>
      <c r="G128">
        <v>4.9000000000000004</v>
      </c>
      <c r="H128">
        <v>15.6</v>
      </c>
      <c r="I128">
        <v>21.7</v>
      </c>
      <c r="J128">
        <v>6.1</v>
      </c>
      <c r="L128">
        <v>31800000</v>
      </c>
      <c r="M128">
        <v>14500000</v>
      </c>
      <c r="N128">
        <v>46300000</v>
      </c>
      <c r="O128">
        <v>64400000</v>
      </c>
      <c r="P128">
        <v>18100000</v>
      </c>
    </row>
    <row r="129" spans="1:16">
      <c r="A129" t="s">
        <v>47</v>
      </c>
      <c r="B129">
        <v>5988927</v>
      </c>
      <c r="C129">
        <v>42854</v>
      </c>
      <c r="D129">
        <v>77.5</v>
      </c>
      <c r="E129">
        <v>4.5999999999999996</v>
      </c>
      <c r="F129">
        <v>13.4</v>
      </c>
      <c r="G129">
        <v>6.1</v>
      </c>
      <c r="H129">
        <v>19.5</v>
      </c>
      <c r="I129">
        <v>16.2</v>
      </c>
      <c r="J129">
        <v>-3.3000000000000007</v>
      </c>
      <c r="L129">
        <v>80300000</v>
      </c>
      <c r="M129">
        <v>36500000</v>
      </c>
      <c r="N129">
        <v>116800000</v>
      </c>
      <c r="O129">
        <v>97000000</v>
      </c>
      <c r="P129">
        <v>-19800000</v>
      </c>
    </row>
    <row r="130" spans="1:16">
      <c r="A130" t="s">
        <v>48</v>
      </c>
      <c r="B130">
        <v>989415</v>
      </c>
      <c r="C130">
        <v>38539</v>
      </c>
      <c r="D130">
        <v>78.5</v>
      </c>
      <c r="E130">
        <v>4.54</v>
      </c>
      <c r="F130">
        <v>10.9</v>
      </c>
      <c r="G130">
        <v>5.2</v>
      </c>
      <c r="H130">
        <v>16.100000000000001</v>
      </c>
      <c r="I130">
        <v>54.3</v>
      </c>
      <c r="J130">
        <v>38.199999999999996</v>
      </c>
      <c r="L130">
        <v>10800000</v>
      </c>
      <c r="M130">
        <v>5100000</v>
      </c>
      <c r="N130">
        <v>15900000</v>
      </c>
      <c r="O130">
        <v>53700000</v>
      </c>
      <c r="P130">
        <v>37800000</v>
      </c>
    </row>
    <row r="131" spans="1:16">
      <c r="A131" t="s">
        <v>49</v>
      </c>
      <c r="B131">
        <v>1826341</v>
      </c>
      <c r="C131">
        <v>52724</v>
      </c>
      <c r="D131">
        <v>79.8</v>
      </c>
      <c r="E131">
        <v>5.1100000000000003</v>
      </c>
      <c r="F131">
        <v>13.5</v>
      </c>
      <c r="G131">
        <v>6.7</v>
      </c>
      <c r="H131">
        <v>20.3</v>
      </c>
      <c r="I131">
        <v>38.1</v>
      </c>
      <c r="J131">
        <v>17.8</v>
      </c>
      <c r="L131">
        <v>24700000</v>
      </c>
      <c r="M131">
        <v>12200000</v>
      </c>
      <c r="N131">
        <v>37100000</v>
      </c>
      <c r="O131">
        <v>69600000</v>
      </c>
      <c r="P131">
        <v>32500000</v>
      </c>
    </row>
    <row r="132" spans="1:16">
      <c r="A132" t="s">
        <v>50</v>
      </c>
      <c r="B132">
        <v>2700551</v>
      </c>
      <c r="C132">
        <v>42539</v>
      </c>
      <c r="D132">
        <v>78.099999999999994</v>
      </c>
      <c r="E132">
        <v>4.63</v>
      </c>
      <c r="F132">
        <v>11.8</v>
      </c>
      <c r="G132">
        <v>6.4</v>
      </c>
      <c r="H132">
        <v>18.2</v>
      </c>
      <c r="I132">
        <v>4.0999999999999996</v>
      </c>
      <c r="J132">
        <v>-14.1</v>
      </c>
      <c r="L132">
        <v>31900000</v>
      </c>
      <c r="M132">
        <v>17300000</v>
      </c>
      <c r="N132">
        <v>49200000</v>
      </c>
      <c r="O132">
        <v>11100000</v>
      </c>
      <c r="P132">
        <v>-38100000</v>
      </c>
    </row>
    <row r="133" spans="1:16">
      <c r="A133" t="s">
        <v>51</v>
      </c>
      <c r="B133">
        <v>1316470</v>
      </c>
      <c r="C133">
        <v>49951</v>
      </c>
      <c r="D133">
        <v>80.3</v>
      </c>
      <c r="E133">
        <v>5.73</v>
      </c>
      <c r="F133">
        <v>13.6</v>
      </c>
      <c r="G133">
        <v>7.8</v>
      </c>
      <c r="H133">
        <v>21.4</v>
      </c>
      <c r="I133">
        <v>8.8000000000000007</v>
      </c>
      <c r="J133">
        <v>-12.599999999999998</v>
      </c>
      <c r="L133">
        <v>17900000</v>
      </c>
      <c r="M133">
        <v>10300000</v>
      </c>
      <c r="N133">
        <v>28200000</v>
      </c>
      <c r="O133">
        <v>11600000</v>
      </c>
      <c r="P133">
        <v>-16600000</v>
      </c>
    </row>
    <row r="134" spans="1:16">
      <c r="A134" t="s">
        <v>52</v>
      </c>
      <c r="B134">
        <v>8791894</v>
      </c>
      <c r="C134">
        <v>56405</v>
      </c>
      <c r="D134">
        <v>80.3</v>
      </c>
      <c r="E134">
        <v>6.12</v>
      </c>
      <c r="F134">
        <v>11.9</v>
      </c>
      <c r="G134">
        <v>6.8</v>
      </c>
      <c r="H134">
        <v>18.7</v>
      </c>
      <c r="I134">
        <v>1.3</v>
      </c>
      <c r="J134">
        <v>-17.399999999999999</v>
      </c>
      <c r="L134">
        <v>104600000</v>
      </c>
      <c r="M134">
        <v>59800000</v>
      </c>
      <c r="N134">
        <v>164400000</v>
      </c>
      <c r="O134">
        <v>11400000</v>
      </c>
      <c r="P134">
        <v>-153000000</v>
      </c>
    </row>
    <row r="135" spans="1:16">
      <c r="A135" t="s">
        <v>53</v>
      </c>
      <c r="B135">
        <v>2059179</v>
      </c>
      <c r="C135">
        <v>40081</v>
      </c>
      <c r="D135">
        <v>78.400000000000006</v>
      </c>
      <c r="E135">
        <v>4.5199999999999996</v>
      </c>
      <c r="F135">
        <v>11.3</v>
      </c>
      <c r="G135">
        <v>5.5</v>
      </c>
      <c r="H135">
        <v>16.8</v>
      </c>
      <c r="I135">
        <v>11.9</v>
      </c>
      <c r="J135">
        <v>-4.9000000000000004</v>
      </c>
      <c r="L135">
        <v>23300000</v>
      </c>
      <c r="M135">
        <v>11300000</v>
      </c>
      <c r="N135">
        <v>34600000</v>
      </c>
      <c r="O135">
        <v>24500000</v>
      </c>
      <c r="P135">
        <v>-10100000</v>
      </c>
    </row>
    <row r="136" spans="1:16">
      <c r="A136" t="s">
        <v>54</v>
      </c>
      <c r="B136">
        <v>19378102</v>
      </c>
      <c r="C136">
        <v>64818</v>
      </c>
      <c r="D136">
        <v>80.5</v>
      </c>
      <c r="E136">
        <v>5.66</v>
      </c>
      <c r="F136">
        <v>9.3000000000000007</v>
      </c>
      <c r="G136">
        <v>5</v>
      </c>
      <c r="H136">
        <v>14.2</v>
      </c>
      <c r="I136">
        <v>3.5</v>
      </c>
      <c r="J136">
        <v>-10.7</v>
      </c>
      <c r="L136">
        <v>180200000</v>
      </c>
      <c r="M136">
        <v>96900000</v>
      </c>
      <c r="N136">
        <v>275200000</v>
      </c>
      <c r="O136">
        <v>67800000</v>
      </c>
      <c r="P136">
        <v>-207400000</v>
      </c>
    </row>
    <row r="137" spans="1:16">
      <c r="A137" t="s">
        <v>55</v>
      </c>
      <c r="B137">
        <v>9535483</v>
      </c>
      <c r="C137">
        <v>44281</v>
      </c>
      <c r="D137">
        <v>77.8</v>
      </c>
      <c r="E137">
        <v>4.57</v>
      </c>
      <c r="F137">
        <v>12.2</v>
      </c>
      <c r="G137">
        <v>5.4</v>
      </c>
      <c r="H137">
        <v>17.600000000000001</v>
      </c>
      <c r="I137">
        <v>7.6</v>
      </c>
      <c r="J137">
        <v>-10.000000000000002</v>
      </c>
      <c r="L137">
        <v>116300000</v>
      </c>
      <c r="M137">
        <v>51500000</v>
      </c>
      <c r="N137">
        <v>167800000</v>
      </c>
      <c r="O137">
        <v>72500000</v>
      </c>
      <c r="P137">
        <v>-95300000</v>
      </c>
    </row>
    <row r="138" spans="1:16">
      <c r="A138" t="s">
        <v>56</v>
      </c>
      <c r="B138">
        <v>672591</v>
      </c>
      <c r="C138">
        <v>65225</v>
      </c>
      <c r="D138">
        <v>79.5</v>
      </c>
      <c r="E138">
        <v>4.9000000000000004</v>
      </c>
      <c r="F138">
        <v>15.2</v>
      </c>
      <c r="G138">
        <v>6.7</v>
      </c>
      <c r="H138">
        <v>22</v>
      </c>
      <c r="I138">
        <v>38.5</v>
      </c>
      <c r="J138">
        <v>16.5</v>
      </c>
      <c r="L138">
        <v>10200000</v>
      </c>
      <c r="M138">
        <v>4500000</v>
      </c>
      <c r="N138">
        <v>14800000</v>
      </c>
      <c r="O138">
        <v>25900000</v>
      </c>
      <c r="P138">
        <v>11100000</v>
      </c>
    </row>
    <row r="139" spans="1:16">
      <c r="A139" t="s">
        <v>57</v>
      </c>
      <c r="B139">
        <v>11536504</v>
      </c>
      <c r="C139">
        <v>45887</v>
      </c>
      <c r="D139">
        <v>77.8</v>
      </c>
      <c r="E139">
        <v>4.71</v>
      </c>
      <c r="F139">
        <v>12.4</v>
      </c>
      <c r="G139">
        <v>5.8</v>
      </c>
      <c r="H139">
        <v>18.3</v>
      </c>
      <c r="I139">
        <v>5.5</v>
      </c>
      <c r="J139">
        <v>-12.8</v>
      </c>
      <c r="L139">
        <v>143100000</v>
      </c>
      <c r="M139">
        <v>66900000</v>
      </c>
      <c r="N139">
        <v>211100000</v>
      </c>
      <c r="O139">
        <v>63500000</v>
      </c>
      <c r="P139">
        <v>-147600000</v>
      </c>
    </row>
    <row r="140" spans="1:16">
      <c r="A140" t="s">
        <v>58</v>
      </c>
      <c r="B140">
        <v>3751351</v>
      </c>
      <c r="C140">
        <v>41871</v>
      </c>
      <c r="D140">
        <v>75.900000000000006</v>
      </c>
      <c r="E140">
        <v>4.1399999999999997</v>
      </c>
      <c r="F140">
        <v>13.4</v>
      </c>
      <c r="G140">
        <v>5.6</v>
      </c>
      <c r="H140">
        <v>19.100000000000001</v>
      </c>
      <c r="I140">
        <v>20.2</v>
      </c>
      <c r="J140">
        <v>1.0999999999999979</v>
      </c>
      <c r="L140">
        <v>50300000</v>
      </c>
      <c r="M140">
        <v>21000000</v>
      </c>
      <c r="N140">
        <v>71700000</v>
      </c>
      <c r="O140">
        <v>75800000</v>
      </c>
      <c r="P140">
        <v>4100000</v>
      </c>
    </row>
    <row r="141" spans="1:16">
      <c r="A141" t="s">
        <v>59</v>
      </c>
      <c r="B141">
        <v>3831074</v>
      </c>
      <c r="C141">
        <v>51329</v>
      </c>
      <c r="D141">
        <v>79.5</v>
      </c>
      <c r="E141">
        <v>4.8600000000000003</v>
      </c>
      <c r="F141">
        <v>9.8000000000000007</v>
      </c>
      <c r="G141">
        <v>5.9</v>
      </c>
      <c r="H141">
        <v>15.7</v>
      </c>
      <c r="I141">
        <v>17.399999999999999</v>
      </c>
      <c r="J141">
        <v>1.6999999999999993</v>
      </c>
      <c r="L141">
        <v>37500000</v>
      </c>
      <c r="M141">
        <v>22600000</v>
      </c>
      <c r="N141">
        <v>60100000</v>
      </c>
      <c r="O141">
        <v>66700000</v>
      </c>
      <c r="P141">
        <v>6600000</v>
      </c>
    </row>
    <row r="142" spans="1:16">
      <c r="A142" t="s">
        <v>60</v>
      </c>
      <c r="B142">
        <v>12702379</v>
      </c>
      <c r="C142">
        <v>47637</v>
      </c>
      <c r="D142">
        <v>78.5</v>
      </c>
      <c r="E142">
        <v>5.07</v>
      </c>
      <c r="F142">
        <v>10.4</v>
      </c>
      <c r="G142">
        <v>5.4</v>
      </c>
      <c r="H142">
        <v>15.8</v>
      </c>
      <c r="I142">
        <v>4.9000000000000004</v>
      </c>
      <c r="J142">
        <v>-10.9</v>
      </c>
      <c r="L142">
        <v>132100000</v>
      </c>
      <c r="M142">
        <v>68600000</v>
      </c>
      <c r="N142">
        <v>200700000</v>
      </c>
      <c r="O142">
        <v>62200000</v>
      </c>
      <c r="P142">
        <v>-138500000</v>
      </c>
    </row>
    <row r="143" spans="1:16">
      <c r="A143" t="s">
        <v>61</v>
      </c>
      <c r="B143">
        <v>1052567</v>
      </c>
      <c r="C143">
        <v>47901</v>
      </c>
      <c r="D143">
        <v>79.900000000000006</v>
      </c>
      <c r="E143">
        <v>5.38</v>
      </c>
      <c r="F143">
        <v>11.4</v>
      </c>
      <c r="G143">
        <v>6.2</v>
      </c>
      <c r="H143">
        <v>17.5</v>
      </c>
      <c r="I143">
        <v>1.5</v>
      </c>
      <c r="J143">
        <v>-16</v>
      </c>
      <c r="L143">
        <v>12000000</v>
      </c>
      <c r="M143">
        <v>6500000</v>
      </c>
      <c r="N143">
        <v>18400000</v>
      </c>
      <c r="O143">
        <v>1600000</v>
      </c>
      <c r="P143">
        <v>-16800000</v>
      </c>
    </row>
    <row r="144" spans="1:16">
      <c r="A144" t="s">
        <v>62</v>
      </c>
      <c r="B144">
        <v>4625364</v>
      </c>
      <c r="C144">
        <v>36125</v>
      </c>
      <c r="D144">
        <v>77</v>
      </c>
      <c r="E144">
        <v>4.3499999999999996</v>
      </c>
      <c r="F144">
        <v>10.7</v>
      </c>
      <c r="G144">
        <v>5.2</v>
      </c>
      <c r="H144">
        <v>16</v>
      </c>
      <c r="I144">
        <v>9.3000000000000007</v>
      </c>
      <c r="J144">
        <v>-6.6999999999999993</v>
      </c>
      <c r="L144">
        <v>49500000</v>
      </c>
      <c r="M144">
        <v>24100000</v>
      </c>
      <c r="N144">
        <v>74000000</v>
      </c>
      <c r="O144">
        <v>43000000</v>
      </c>
      <c r="P144">
        <v>-31000000</v>
      </c>
    </row>
    <row r="145" spans="1:16">
      <c r="A145" t="s">
        <v>63</v>
      </c>
      <c r="B145">
        <v>814180</v>
      </c>
      <c r="C145">
        <v>46688</v>
      </c>
      <c r="D145">
        <v>79.5</v>
      </c>
      <c r="E145">
        <v>4.79</v>
      </c>
      <c r="F145">
        <v>11.2</v>
      </c>
      <c r="G145">
        <v>6.1</v>
      </c>
      <c r="H145">
        <v>17.3</v>
      </c>
      <c r="I145">
        <v>72.3</v>
      </c>
      <c r="J145">
        <v>55</v>
      </c>
      <c r="L145">
        <v>9100000</v>
      </c>
      <c r="M145">
        <v>5000000</v>
      </c>
      <c r="N145">
        <v>14100000</v>
      </c>
      <c r="O145">
        <v>58900000</v>
      </c>
      <c r="P145">
        <v>44800000</v>
      </c>
    </row>
    <row r="146" spans="1:16">
      <c r="A146" t="s">
        <v>64</v>
      </c>
      <c r="B146">
        <v>6346105</v>
      </c>
      <c r="C146">
        <v>42115</v>
      </c>
      <c r="D146">
        <v>76.3</v>
      </c>
      <c r="E146">
        <v>4.22</v>
      </c>
      <c r="F146">
        <v>11.3</v>
      </c>
      <c r="G146">
        <v>5</v>
      </c>
      <c r="H146">
        <v>16.3</v>
      </c>
      <c r="I146">
        <v>9.9</v>
      </c>
      <c r="J146">
        <v>-6.4</v>
      </c>
      <c r="L146">
        <v>71700000</v>
      </c>
      <c r="M146">
        <v>31700000</v>
      </c>
      <c r="N146">
        <v>103400000</v>
      </c>
      <c r="O146">
        <v>62800000</v>
      </c>
      <c r="P146">
        <v>-40600000</v>
      </c>
    </row>
    <row r="147" spans="1:16">
      <c r="A147" t="s">
        <v>65</v>
      </c>
      <c r="B147">
        <v>25145561</v>
      </c>
      <c r="C147">
        <v>54433</v>
      </c>
      <c r="D147">
        <v>78.5</v>
      </c>
      <c r="E147">
        <v>4.6500000000000004</v>
      </c>
      <c r="F147">
        <v>12.8</v>
      </c>
      <c r="G147">
        <v>5.8</v>
      </c>
      <c r="H147">
        <v>18.600000000000001</v>
      </c>
      <c r="I147">
        <v>6.7</v>
      </c>
      <c r="J147">
        <v>-11.900000000000002</v>
      </c>
      <c r="L147">
        <v>321900000</v>
      </c>
      <c r="M147">
        <v>145800000</v>
      </c>
      <c r="N147">
        <v>467700000</v>
      </c>
      <c r="O147">
        <v>168500000</v>
      </c>
      <c r="P147">
        <v>-299200000</v>
      </c>
    </row>
    <row r="148" spans="1:16">
      <c r="A148" t="s">
        <v>66</v>
      </c>
      <c r="B148">
        <v>2763885</v>
      </c>
      <c r="C148">
        <v>43555</v>
      </c>
      <c r="D148">
        <v>80.2</v>
      </c>
      <c r="E148">
        <v>5.03</v>
      </c>
      <c r="F148">
        <v>14.8</v>
      </c>
      <c r="G148">
        <v>7.1</v>
      </c>
      <c r="H148">
        <v>22</v>
      </c>
      <c r="I148">
        <v>5</v>
      </c>
      <c r="J148">
        <v>-17</v>
      </c>
      <c r="L148">
        <v>40900000</v>
      </c>
      <c r="M148">
        <v>19600000</v>
      </c>
      <c r="N148">
        <v>60800000</v>
      </c>
      <c r="O148">
        <v>13800000</v>
      </c>
      <c r="P148">
        <v>-47000000</v>
      </c>
    </row>
    <row r="149" spans="1:16">
      <c r="A149" t="s">
        <v>67</v>
      </c>
      <c r="B149">
        <v>625741</v>
      </c>
      <c r="C149">
        <v>43354</v>
      </c>
      <c r="D149">
        <v>80.5</v>
      </c>
      <c r="E149">
        <v>5.31</v>
      </c>
      <c r="F149">
        <v>10.199999999999999</v>
      </c>
      <c r="G149">
        <v>6.5</v>
      </c>
      <c r="H149">
        <v>16.7</v>
      </c>
      <c r="I149">
        <v>19.5</v>
      </c>
      <c r="J149">
        <v>2.8000000000000007</v>
      </c>
      <c r="L149">
        <v>6400000</v>
      </c>
      <c r="M149">
        <v>4100000</v>
      </c>
      <c r="N149">
        <v>10400000</v>
      </c>
      <c r="O149">
        <v>12200000</v>
      </c>
      <c r="P149">
        <v>1800000</v>
      </c>
    </row>
    <row r="150" spans="1:16">
      <c r="A150" t="s">
        <v>68</v>
      </c>
      <c r="B150">
        <v>8001024</v>
      </c>
      <c r="C150">
        <v>51338</v>
      </c>
      <c r="D150">
        <v>79</v>
      </c>
      <c r="E150">
        <v>5.47</v>
      </c>
      <c r="F150">
        <v>17</v>
      </c>
      <c r="G150">
        <v>7.7</v>
      </c>
      <c r="H150">
        <v>24.6</v>
      </c>
      <c r="I150">
        <v>7.4</v>
      </c>
      <c r="J150">
        <v>-17.200000000000003</v>
      </c>
      <c r="L150">
        <v>136000000</v>
      </c>
      <c r="M150">
        <v>61600000</v>
      </c>
      <c r="N150">
        <v>196800000</v>
      </c>
      <c r="O150">
        <v>59200000</v>
      </c>
      <c r="P150">
        <v>-137600000</v>
      </c>
    </row>
    <row r="151" spans="1:16">
      <c r="A151" t="s">
        <v>69</v>
      </c>
      <c r="B151">
        <v>6724540</v>
      </c>
      <c r="C151">
        <v>55298</v>
      </c>
      <c r="D151">
        <v>79.900000000000006</v>
      </c>
      <c r="E151">
        <v>5.4</v>
      </c>
      <c r="F151">
        <v>10.6</v>
      </c>
      <c r="G151">
        <v>6.3</v>
      </c>
      <c r="H151">
        <v>17</v>
      </c>
      <c r="I151">
        <v>10.6</v>
      </c>
      <c r="J151">
        <v>-6.4</v>
      </c>
      <c r="L151">
        <v>71300000</v>
      </c>
      <c r="M151">
        <v>42400000</v>
      </c>
      <c r="N151">
        <v>114300000</v>
      </c>
      <c r="O151">
        <v>71300000</v>
      </c>
      <c r="P151">
        <v>-43000000</v>
      </c>
    </row>
    <row r="152" spans="1:16">
      <c r="A152" t="s">
        <v>70</v>
      </c>
      <c r="B152">
        <v>1852994</v>
      </c>
      <c r="C152">
        <v>36769</v>
      </c>
      <c r="D152">
        <v>75.400000000000006</v>
      </c>
      <c r="E152">
        <v>3.95</v>
      </c>
      <c r="F152">
        <v>13.9</v>
      </c>
      <c r="G152">
        <v>5.3</v>
      </c>
      <c r="H152">
        <v>19.2</v>
      </c>
      <c r="I152">
        <v>19.399999999999999</v>
      </c>
      <c r="J152">
        <v>0.19999999999999929</v>
      </c>
      <c r="L152">
        <v>25800000</v>
      </c>
      <c r="M152">
        <v>9800000</v>
      </c>
      <c r="N152">
        <v>35600000</v>
      </c>
      <c r="O152">
        <v>35900000</v>
      </c>
      <c r="P152">
        <v>300000</v>
      </c>
    </row>
    <row r="153" spans="1:16">
      <c r="A153" t="s">
        <v>71</v>
      </c>
      <c r="B153">
        <v>5686986</v>
      </c>
      <c r="C153">
        <v>46665</v>
      </c>
      <c r="D153">
        <v>80</v>
      </c>
      <c r="E153">
        <v>5.16</v>
      </c>
      <c r="F153">
        <v>12.9</v>
      </c>
      <c r="G153">
        <v>6.3</v>
      </c>
      <c r="H153">
        <v>19.2</v>
      </c>
      <c r="I153">
        <v>14.1</v>
      </c>
      <c r="J153">
        <v>-5.0999999999999996</v>
      </c>
      <c r="L153">
        <v>73400000</v>
      </c>
      <c r="M153">
        <v>35800000</v>
      </c>
      <c r="N153">
        <v>109200000</v>
      </c>
      <c r="O153">
        <v>80200000</v>
      </c>
      <c r="P153">
        <v>-29000000</v>
      </c>
    </row>
    <row r="154" spans="1:16">
      <c r="A154" t="s">
        <v>72</v>
      </c>
      <c r="B154">
        <v>563626</v>
      </c>
      <c r="C154">
        <v>64309</v>
      </c>
      <c r="D154">
        <v>78.3</v>
      </c>
      <c r="E154">
        <v>4.83</v>
      </c>
      <c r="F154">
        <v>13.9</v>
      </c>
      <c r="G154">
        <v>6.5</v>
      </c>
      <c r="H154">
        <v>20.399999999999999</v>
      </c>
      <c r="I154">
        <v>39.799999999999997</v>
      </c>
      <c r="J154">
        <v>19.399999999999999</v>
      </c>
      <c r="L154">
        <v>7800000</v>
      </c>
      <c r="M154">
        <v>3700000</v>
      </c>
      <c r="N154">
        <v>11500000</v>
      </c>
      <c r="O154">
        <v>22400000</v>
      </c>
      <c r="P154">
        <v>10900000</v>
      </c>
    </row>
    <row r="156" spans="1:16">
      <c r="A156" t="s">
        <v>164</v>
      </c>
      <c r="B156">
        <v>310384000</v>
      </c>
      <c r="C156">
        <v>49469</v>
      </c>
      <c r="D156">
        <v>78.900000000000006</v>
      </c>
      <c r="E156">
        <v>5.03</v>
      </c>
      <c r="F156">
        <v>11.5</v>
      </c>
      <c r="G156">
        <v>5.7</v>
      </c>
      <c r="H156">
        <v>17.2</v>
      </c>
      <c r="I156">
        <v>9.3000000000000007</v>
      </c>
      <c r="J156">
        <v>-7.8999999999999986</v>
      </c>
      <c r="L156">
        <v>3569400000</v>
      </c>
      <c r="M156">
        <v>1769200000</v>
      </c>
      <c r="N156">
        <v>5338600000</v>
      </c>
      <c r="O156">
        <v>2886600000</v>
      </c>
      <c r="P156">
        <v>-2452000000</v>
      </c>
    </row>
  </sheetData>
  <phoneticPr fontId="4" type="noConversion"/>
  <pageMargins left="0.75" right="0.75" top="1" bottom="1" header="0.5" footer="0.5"/>
  <pageSetup paperSize="9" scale="67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Oxford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Dorling</dc:creator>
  <cp:lastModifiedBy>Danny Dorling</cp:lastModifiedBy>
  <cp:lastPrinted>2017-03-23T13:57:58Z</cp:lastPrinted>
  <dcterms:created xsi:type="dcterms:W3CDTF">2016-12-19T11:37:00Z</dcterms:created>
  <dcterms:modified xsi:type="dcterms:W3CDTF">2017-09-25T08:25:39Z</dcterms:modified>
</cp:coreProperties>
</file>